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чистовик" sheetId="4" r:id="rId1"/>
    <sheet name="Лист2" sheetId="2" r:id="rId2"/>
    <sheet name="Лист3" sheetId="3" r:id="rId3"/>
  </sheets>
  <definedNames>
    <definedName name="_xlnm.Print_Titles" localSheetId="0">чистовик!$4:$6</definedName>
    <definedName name="_xlnm.Print_Area" localSheetId="0">чистовик!$A$1:$M$78</definedName>
  </definedNames>
  <calcPr calcId="145621"/>
</workbook>
</file>

<file path=xl/calcChain.xml><?xml version="1.0" encoding="utf-8"?>
<calcChain xmlns="http://schemas.openxmlformats.org/spreadsheetml/2006/main">
  <c r="J24" i="4" l="1"/>
  <c r="I24" i="4"/>
  <c r="H24" i="4"/>
  <c r="H65" i="4"/>
  <c r="H51" i="4"/>
  <c r="J9" i="4"/>
  <c r="I9" i="4"/>
  <c r="G53" i="4" l="1"/>
  <c r="F53" i="4" s="1"/>
  <c r="K24" i="4"/>
  <c r="G8" i="4"/>
  <c r="G72" i="4" s="1"/>
  <c r="F22" i="4"/>
  <c r="G9" i="4"/>
  <c r="G7" i="4" s="1"/>
  <c r="G66" i="4"/>
  <c r="G65" i="4" s="1"/>
  <c r="I65" i="4"/>
  <c r="J65" i="4"/>
  <c r="K65" i="4"/>
  <c r="G32" i="4"/>
  <c r="H32" i="4"/>
  <c r="I32" i="4"/>
  <c r="J32" i="4"/>
  <c r="K32" i="4"/>
  <c r="K26" i="4"/>
  <c r="G26" i="4"/>
  <c r="H9" i="4"/>
  <c r="H7" i="4" s="1"/>
  <c r="I7" i="4"/>
  <c r="K9" i="4"/>
  <c r="K7" i="4" s="1"/>
  <c r="J7" i="4"/>
  <c r="F7" i="4" l="1"/>
  <c r="F16" i="4"/>
  <c r="F65" i="4"/>
  <c r="F39" i="4"/>
  <c r="F38" i="4"/>
  <c r="F37" i="4"/>
  <c r="F36" i="4"/>
  <c r="F32" i="4" s="1"/>
  <c r="F20" i="4"/>
  <c r="F19" i="4"/>
  <c r="F18" i="4"/>
  <c r="F21" i="4"/>
  <c r="F49" i="4"/>
  <c r="F50" i="4"/>
  <c r="G73" i="4"/>
  <c r="H73" i="4"/>
  <c r="I73" i="4"/>
  <c r="J73" i="4"/>
  <c r="K73" i="4"/>
  <c r="K58" i="4"/>
  <c r="F55" i="4"/>
  <c r="F56" i="4"/>
  <c r="I35" i="4"/>
  <c r="I25" i="4" s="1"/>
  <c r="E73" i="4"/>
  <c r="I8" i="4"/>
  <c r="F8" i="4" s="1"/>
  <c r="J35" i="4"/>
  <c r="K35" i="4"/>
  <c r="J33" i="4"/>
  <c r="K33" i="4"/>
  <c r="J72" i="4"/>
  <c r="I52" i="4"/>
  <c r="J54" i="4" l="1"/>
  <c r="J51" i="4"/>
  <c r="J71" i="4" s="1"/>
  <c r="J70" i="4" s="1"/>
  <c r="K51" i="4"/>
  <c r="K71" i="4" s="1"/>
  <c r="K70" i="4" s="1"/>
  <c r="K54" i="4"/>
  <c r="J23" i="4"/>
  <c r="K23" i="4"/>
  <c r="F52" i="4"/>
  <c r="F64" i="4"/>
  <c r="E72" i="4"/>
  <c r="F69" i="4"/>
  <c r="F73" i="4" s="1"/>
  <c r="F63" i="4"/>
  <c r="F62" i="4"/>
  <c r="F61" i="4"/>
  <c r="F60" i="4"/>
  <c r="F59" i="4"/>
  <c r="G58" i="4"/>
  <c r="E58" i="4"/>
  <c r="E51" i="4" s="1"/>
  <c r="F57" i="4"/>
  <c r="F48" i="4"/>
  <c r="F47" i="4"/>
  <c r="F46" i="4"/>
  <c r="F45" i="4"/>
  <c r="F44" i="4"/>
  <c r="F43" i="4"/>
  <c r="I42" i="4"/>
  <c r="I23" i="4" s="1"/>
  <c r="H42" i="4"/>
  <c r="H33" i="4" s="1"/>
  <c r="G42" i="4"/>
  <c r="E42" i="4"/>
  <c r="F41" i="4"/>
  <c r="F28" i="4"/>
  <c r="F29" i="4"/>
  <c r="F68" i="4"/>
  <c r="F67" i="4"/>
  <c r="F31" i="4"/>
  <c r="F30" i="4"/>
  <c r="F17" i="4"/>
  <c r="I72" i="4"/>
  <c r="H35" i="4"/>
  <c r="G25" i="4"/>
  <c r="F13" i="4"/>
  <c r="F12" i="4"/>
  <c r="F11" i="4"/>
  <c r="F66" i="4"/>
  <c r="F9" i="4"/>
  <c r="E7" i="4"/>
  <c r="G33" i="4" l="1"/>
  <c r="G24" i="4"/>
  <c r="F24" i="4" s="1"/>
  <c r="F26" i="4"/>
  <c r="G54" i="4"/>
  <c r="G51" i="4"/>
  <c r="I51" i="4"/>
  <c r="I71" i="4" s="1"/>
  <c r="I70" i="4" s="1"/>
  <c r="I54" i="4"/>
  <c r="I33" i="4"/>
  <c r="H23" i="4"/>
  <c r="G23" i="4"/>
  <c r="E23" i="4"/>
  <c r="E8" i="4" s="1"/>
  <c r="H71" i="4"/>
  <c r="H25" i="4"/>
  <c r="H72" i="4" s="1"/>
  <c r="F72" i="4" s="1"/>
  <c r="F58" i="4"/>
  <c r="E71" i="4"/>
  <c r="F35" i="4"/>
  <c r="F25" i="4" s="1"/>
  <c r="F42" i="4"/>
  <c r="F51" i="4" l="1"/>
  <c r="G71" i="4"/>
  <c r="F33" i="4"/>
  <c r="H70" i="4"/>
  <c r="E70" i="4"/>
  <c r="F54" i="4"/>
  <c r="F23" i="4"/>
  <c r="G70" i="4" l="1"/>
  <c r="F71" i="4"/>
  <c r="F70" i="4"/>
</calcChain>
</file>

<file path=xl/sharedStrings.xml><?xml version="1.0" encoding="utf-8"?>
<sst xmlns="http://schemas.openxmlformats.org/spreadsheetml/2006/main" count="328" uniqueCount="170">
  <si>
    <t>№ п/п</t>
  </si>
  <si>
    <t>Всего, тыс. руб.</t>
  </si>
  <si>
    <t>Ответственный за выполнение</t>
  </si>
  <si>
    <t>Результаты выполнения мероприятий подпрограммы</t>
  </si>
  <si>
    <t>1.</t>
  </si>
  <si>
    <t>Увеличение доли детей, охваченных дополнительными общеобразовательными программами, до 78,6 процентов (в общей численности детей и молодежи в возрасте от 5 до 18 лет).                                                                     Увеличение до  77 процентов охвата обучающихся образовательных организаций, реализующих основные общеобразовательные программы,  областными программными мероприятиями воспитательной направленности  (от общего числа обучающихся образовательных организаций, реализующих основные общеобразовательные программы)</t>
  </si>
  <si>
    <t>Средства бюджета  района</t>
  </si>
  <si>
    <t>Средства бюджета района</t>
  </si>
  <si>
    <t xml:space="preserve">Создание условий для  обеспечения функционирования вариативных моделей дополнительного образования детей, выявления и развития молодых талантов.                                     Издание методических рекомендаций.                                                  </t>
  </si>
  <si>
    <t>Разработка, внедрение и  реализация экологических программ в сфере дополнительного образования детей</t>
  </si>
  <si>
    <t>Разработка и внедрение дистанционных, модульных, семейных и иных форм дополнительного образования детей</t>
  </si>
  <si>
    <t xml:space="preserve">Создание, апробация, внедрение, обеспечение функционирования моделей   дистанционной, модульной, семейной и иных форм дополнительного  образования детей.                     Издание методических рекомендаций          </t>
  </si>
  <si>
    <t>2.</t>
  </si>
  <si>
    <t>Средства бюджета    района</t>
  </si>
  <si>
    <t>Совершенствование организационно-экономических механизмов обеспечения доступности услуг дополнительного образования детей.</t>
  </si>
  <si>
    <t>Совершенствование организационно-экономических механизмов обеспечения доступности услуг в проведении психологического сопровождения детей.</t>
  </si>
  <si>
    <t xml:space="preserve">Исполнение  муниципального задания на оказание муниципальных услуг  ЦПМСС </t>
  </si>
  <si>
    <t>Мероприятия по созданию условий для повышения эффективности психологического сопровождения и оказания психологической помощи обучающимся в образовательных организациях</t>
  </si>
  <si>
    <t>Проведение научно-практических конференций,  семинаров для руководителей и педагогических работников образовательных организаций, направленных на повышение уровня профессиональных компетенций.                                        Издание методических рекомендаций</t>
  </si>
  <si>
    <t>Проведение конкурса профессионального мастерства педагогов дополнительного образования детей «Сердце отдаю детям»</t>
  </si>
  <si>
    <t xml:space="preserve">Проведение конкурса профессионального мастерства педагогов дополнительного образования., повышение уровня их профессиональных компетенций. </t>
  </si>
  <si>
    <t>Проведение конкурса профессионального мастерства педагогов-психологов «Психолог года»</t>
  </si>
  <si>
    <t xml:space="preserve">Проведение конкурса профессионального мастерства педагогов-психологов, повышение уровня их профессиональных компетенций. </t>
  </si>
  <si>
    <t>Организация и обеспечение деятельности методического объединения педагогов дополнительного образования</t>
  </si>
  <si>
    <t>Проведение научно-практических конференций, семинаров, мастер-классов по обмену опытом.                                                 Издание методических сборников</t>
  </si>
  <si>
    <t>Укрепление материально-технической базы и  проведение капитального (текущего) ремонта муниципальных организаций дополнительного образования</t>
  </si>
  <si>
    <t>Улучшение  материально-технической базы муниципальных организаций дополнительного образования</t>
  </si>
  <si>
    <t>Обеспечение антитеррористической защищенности образовательных учреждений</t>
  </si>
  <si>
    <t>Обеспечение пожарной безопасности ОУ</t>
  </si>
  <si>
    <t>Мероприятия по охране труда сотрудников</t>
  </si>
  <si>
    <t>Реализация мероприятий по охране труда сотрудников ОУ</t>
  </si>
  <si>
    <t>Мероприятия по ГО и ЧС</t>
  </si>
  <si>
    <t>Реализация мероприятий по ГО и ЧС</t>
  </si>
  <si>
    <t>Проведение профилактических мероприятий по пожарной, комплексной безопасности и охране здоровья обучающихся</t>
  </si>
  <si>
    <t>Приобретение (обновление) наглядных пособий, стендов по пропаганде, обучению и обеспечению безопасности сотрудников и обучающихся (воспитанников)</t>
  </si>
  <si>
    <t>3.</t>
  </si>
  <si>
    <t>Проведение конкурсов и мероприятий, направленных на патриотическое, правовое, духовно-нравственное, эстетическое, трудовое воспитание</t>
  </si>
  <si>
    <t>Повышение уровня патриотизма и гражданственности обучающихся</t>
  </si>
  <si>
    <t>Организация и проведение муниципального конкурса на лучшую организацию работы образовательных организаций по патриотическому воспитанию</t>
  </si>
  <si>
    <t>Проведение муниципального конкурса на лучшую организацию работы по патриотическому воспитанию, определение призеров и победителей и участие в областном конкурсе</t>
  </si>
  <si>
    <t>Участие обучающихся района в областных, всероссийских, международных фестивалях-конкурсах, молодежно-патриотических акциях, слетах, соревнованиях, профильных сменах, сборах</t>
  </si>
  <si>
    <t>Участие команд обучающихся района  в областных,  всероссийских, международных фестивалях-конкурсах, молодежно-патриотических акциях, слетах, соревнованиях.</t>
  </si>
  <si>
    <t>Реализация мер, направленных на воспитание  здорового и безопасного образа жизни и поведения детей,  всего, в том числе:</t>
  </si>
  <si>
    <t>Средства  бюджета района</t>
  </si>
  <si>
    <t>Проведение тематических мероприятий, участие в областных слетах, спортивных соревнованиях</t>
  </si>
  <si>
    <t>Проведение мероприятий, направленных на популяризацию здорового образа жизни обучающихся</t>
  </si>
  <si>
    <t>Проведение тематических мероприятий, направленных на популяризацию здорового образа жизни, на формирование у обучающихся здорового образа жизни</t>
  </si>
  <si>
    <t>Участие районных команд в областном слете «Отрядов юных друзей полиции»</t>
  </si>
  <si>
    <t>Министерство образования Московской области</t>
  </si>
  <si>
    <t xml:space="preserve">Вовлечение обучающихся в деятельность, направленную на формирование навыков законопослушного гражданина </t>
  </si>
  <si>
    <t>Организация и проведение районных юношеских соревнований и участие районных команд в областных и федеральных спортивных соревнованиях</t>
  </si>
  <si>
    <t>Вовлечение обучающихся к участию в спортивных мероприятиях, приобщение к здоровому образу жизни</t>
  </si>
  <si>
    <t>Реализация мероприятий, направленных на пропаганду  правил безопасного поведения на дорогах и улицах</t>
  </si>
  <si>
    <t xml:space="preserve">Вовлечение обучающихся в мероприятия, направленные на безопасное поведение на дорогах, на профилактику детско-дорожного травматизма  </t>
  </si>
  <si>
    <t>Проведение  мероприятий по раннему выявлению алкогольной и наркотической зависимости среди обучающихся</t>
  </si>
  <si>
    <t>Вовлечение обучающихся общеобразовательных организаций в деятельность по формированию здорового образа жизни</t>
  </si>
  <si>
    <t>Реализация мер, направленных на профилактику правонарушений и формирование навыков законопослушного гражданина</t>
  </si>
  <si>
    <t>Вовлечение обучающихся в деятельность, направленную на формирование навыков законопослушного гражданина</t>
  </si>
  <si>
    <t>Создание условий для проведения профилактических мероприятий по пожарной, комплексной безопасности и охране здоровья обучающихся</t>
  </si>
  <si>
    <t>Создание  безопасных условий для обеспечения функций учреждений дополнительного образования</t>
  </si>
  <si>
    <t>Создание условий для обеспечения антитеррористической защищенности образовательных учреждений </t>
  </si>
  <si>
    <t>Создание условий для обеспечения пожарной безопасности ОУ</t>
  </si>
  <si>
    <t>Приобретение (обновление) наглядных пособий, стендов по пропаганде, обучению и обеспечению безопасности сотрудников и обучающихся (воспитанников) </t>
  </si>
  <si>
    <t>Средства бюджета Московской области</t>
  </si>
  <si>
    <t>Исполнение муниципального задания на оказание муниципальных услуг учреждениями дополнительного образования детей</t>
  </si>
  <si>
    <t>Проведение мероприятий по обеспечению роста заработной платы работникам иных учреждений</t>
  </si>
  <si>
    <t>Итого</t>
  </si>
  <si>
    <t>Обеспечение реализации районной программы  экологического образования детей  в сфере дополнительного образования детей «Юный эколог».Издание методических рекомендаций</t>
  </si>
  <si>
    <t>Комитет по труду и занятости населения Московской области, органы местного самоуправления Московской области</t>
  </si>
  <si>
    <t>Повышение заработной платы работникам учреждений дополнительного образования</t>
  </si>
  <si>
    <t>Участие районных команд в областных, межрегиональных, международных, федеральных  творческих мероприятиях.</t>
  </si>
  <si>
    <t>Проведение районных фестивалей детского и юношеского творчества в соответствии с установленными сроками, определение призеров, победителей и участников областных, межрегиональных, международных, федеральных конкурсов.</t>
  </si>
  <si>
    <t>Получение детьми общедоступного и бесплатного дополнительного образования в муниципальных организациях дополнительного образования</t>
  </si>
  <si>
    <t>Психолого-педагогическое и медико-социальное сопровождение развития и обучения детей в образовательных организациях в рамках реализации муниципальноц программы</t>
  </si>
  <si>
    <t>Организация социально-психологической и педагогической помощи детям,подросткам и педагогическому персоналу в образовательных организациях Солнечногорского муниципального  района</t>
  </si>
  <si>
    <t xml:space="preserve">Исполнитель : </t>
  </si>
  <si>
    <t>Сроки исполнения мероприятия</t>
  </si>
  <si>
    <t>Источники финансирования</t>
  </si>
  <si>
    <t>Объём финансирования мероприятия в текущем году  году (тыс. руб.)</t>
  </si>
  <si>
    <t>Объем финансирования по годам, (тыс. руб.)</t>
  </si>
  <si>
    <t>Внебюджетные источники</t>
  </si>
  <si>
    <t>Оказание дополнительных платных образовательных услуг населению</t>
  </si>
  <si>
    <t>Управления образования</t>
  </si>
  <si>
    <t>Управление образования</t>
  </si>
  <si>
    <t>Управление образования ДДТ</t>
  </si>
  <si>
    <t>Управление образования, ЦПМСС</t>
  </si>
  <si>
    <t>Управление образования, ОУ</t>
  </si>
  <si>
    <t>Средства Московской области</t>
  </si>
  <si>
    <t>Заместитель начальника</t>
  </si>
  <si>
    <t>Гагин С.И.</t>
  </si>
  <si>
    <t xml:space="preserve">Очередной финансовый год                     2017 </t>
  </si>
  <si>
    <t>1й год планового периода     2018 год</t>
  </si>
  <si>
    <t>2й год планового периода 2019 год</t>
  </si>
  <si>
    <t>3й год планового периода     2020 год</t>
  </si>
  <si>
    <t>4й год планового периода  2021 год</t>
  </si>
  <si>
    <t>2017 - 2021 годы</t>
  </si>
  <si>
    <t>2017- 2021 годы</t>
  </si>
  <si>
    <t>Закупка оборудования для организаций дополнительного образования - победителей областного конкурса на присвоение статуса Региональной инновационной площадки Московской области</t>
  </si>
  <si>
    <t>2017-2021 годы</t>
  </si>
  <si>
    <t>Основное мероприятие 1. Реализация комплекса мер, обеспечивающих развитие системы дополнительного образования детей</t>
  </si>
  <si>
    <t>Развитие системы конкурсных мероприятий, направленных на выявление и поддержку талантливых детей и молодежи</t>
  </si>
  <si>
    <t>Поддержка детей и молодежи, проявивших способности в области дополнительного образования (искусство, наука, физическая культура и спорт) в форме премий (грантов)</t>
  </si>
  <si>
    <t>Поддержка талантливых детей и молодежи</t>
  </si>
  <si>
    <t>Реализация "пилотных проектов" в дополнительном образовании</t>
  </si>
  <si>
    <t>Содействие учеличению частных услуг в сфере дополнительного образования для детей от 5 до 18 лет</t>
  </si>
  <si>
    <t>Увеличение числа детей и молодежи в возрасте от 5 до 18 лет, получающих услуги в дополнительном образовании в частных учреждениях</t>
  </si>
  <si>
    <t>Средства бюджета район</t>
  </si>
  <si>
    <t>Проведение мероприятий по обеспечению уровня заработной платы работникам учреждений дополнительного образования</t>
  </si>
  <si>
    <t>1.1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</si>
  <si>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</si>
  <si>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</si>
  <si>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</si>
  <si>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</si>
  <si>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</si>
  <si>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</si>
  <si>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</si>
  <si>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</si>
  <si>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2.1</t>
  </si>
  <si>
    <t>Обесепечение равной доступности и повышение охвата детей услугами дополнительного образования</t>
  </si>
  <si>
    <t>Управление образования, МКУ ДПО УМЦ</t>
  </si>
  <si>
    <t>Повышение заработной платы работникам иных  учреждений в сфере образования</t>
  </si>
  <si>
    <t>Строительство и реконструкция учреждений дополнительного образования</t>
  </si>
  <si>
    <t>Капитальный ремонт учреждений дополнительного образования</t>
  </si>
  <si>
    <t>2.1.1</t>
  </si>
  <si>
    <t>2.1.2</t>
  </si>
  <si>
    <t>2.1.3</t>
  </si>
  <si>
    <t>2.1.4</t>
  </si>
  <si>
    <t>2.2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</si>
  <si>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</si>
  <si>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</si>
  <si>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</si>
  <si>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</si>
  <si>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</si>
  <si>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</si>
  <si>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</si>
  <si>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</si>
  <si>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</si>
  <si>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</si>
  <si>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</si>
  <si>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3.1</t>
  </si>
  <si>
    <t xml:space="preserve">Обеспечение качества воспитания и психолого-социальной работы в системе образования </t>
  </si>
  <si>
    <t>3.1.1</t>
  </si>
  <si>
    <t>3.1.2</t>
  </si>
  <si>
    <t>3.1.3</t>
  </si>
  <si>
    <t>3.1.4</t>
  </si>
  <si>
    <t>3.1.5</t>
  </si>
  <si>
    <t>3.1.6</t>
  </si>
  <si>
    <t>3.1.7</t>
  </si>
  <si>
    <t>Основное мероприятие 2. Совершенствование  психолого-социальной работы с детьми</t>
  </si>
  <si>
    <t>3.2</t>
  </si>
  <si>
    <t>3.2.1</t>
  </si>
  <si>
    <t>3.2.2</t>
  </si>
  <si>
    <t>3.2.3</t>
  </si>
  <si>
    <t>3.1.4.1</t>
  </si>
  <si>
    <t>3.1.4.2</t>
  </si>
  <si>
    <t>3.1.4.3</t>
  </si>
  <si>
    <t>Совершенствование материально-технического уровня учреждений и профессионального уровня работников</t>
  </si>
  <si>
    <t>4</t>
  </si>
  <si>
    <t>1.2</t>
  </si>
  <si>
    <t>Иные межбюджетные трансферты на реализацию отдельных мероприятий муниципальных программ в сфере образования</t>
  </si>
  <si>
    <t>Обеспечение доступности, безопасных условий в учреждениях дополнительного образования</t>
  </si>
  <si>
    <t>Доля детей, привлекаемых к участию в творческих мероприятиях, от общего числа детей</t>
  </si>
  <si>
    <t>Реализация "пилотных проектов" обновления содержаия и технолог дополнительного образования, воспитания, психолого-педагогического сопровождения детей</t>
  </si>
  <si>
    <t>Развитие инфраструктуры, кадрового потенциала для обеспечения равной доступности и повышения охвата детей услугами дополнительного образования</t>
  </si>
  <si>
    <t>Основное мероприятие 2. Развитие системы конкурсных мероприятий, направленных на выявление и поддержку талантливых детей и молодежи</t>
  </si>
  <si>
    <t>Модернизация системы воспитательной и психолого-социальной работы в системе образования</t>
  </si>
  <si>
    <t>Основное мероприятие 3. Реализация мер, направленных на воспитание детей, развитие школьного спорта и формирование здорового образа жизни</t>
  </si>
  <si>
    <t xml:space="preserve">Приложение № 4
к муниципальной программе «Развитие образования Солнечногорского муниципального района на 2017 - 2021 годы»
</t>
  </si>
  <si>
    <t xml:space="preserve">Перечень мероприятий подпрограммы III «Дополнительное образование,
воспитание и психолого-социальное сопровождение детей» 
</t>
  </si>
  <si>
    <t>Мероприятия  подпрограммы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</si>
</sst>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4" fontId="0" fillId="2" borderId="0" xfId="0" applyNumberFormat="1" applyFill="1" applyAlignment="1">
      <alignment horizontal="left" vertical="center"/>
    </xf>
    <xf numFmtId="4" fontId="0" fillId="2" borderId="0" xfId="0" applyNumberFormat="1" applyFill="1"/>
    <xf numFmtId="4" fontId="1" fillId="2" borderId="6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0" fillId="2" borderId="0" xfId="0" applyNumberFormat="1" applyFont="1" applyFill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4" fontId="4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6" xfId="0" applyFont="1" applyFill="1" applyBorder="1" applyAlignment="1">
      <alignment horizontal="left" vertical="center" wrapText="1"/>
    </xf>
    <xf numFmtId="4" fontId="0" fillId="0" borderId="0" xfId="0" applyNumberFormat="1" applyFill="1" applyAlignment="1">
      <alignment horizontal="left" vertical="center"/>
    </xf>
    <xf numFmtId="0" fontId="0" fillId="2" borderId="0" xfId="0" applyFont="1" applyFill="1"/>
    <xf numFmtId="0" fontId="4" fillId="2" borderId="6" xfId="0" applyFont="1" applyFill="1" applyBorder="1" applyAlignment="1">
      <alignment vertical="center" wrapText="1"/>
    </xf>
    <xf numFmtId="49" fontId="0" fillId="2" borderId="0" xfId="0" applyNumberFormat="1" applyFill="1"/>
    <xf numFmtId="49" fontId="0" fillId="2" borderId="0" xfId="0" applyNumberFormat="1" applyFill="1" applyBorder="1"/>
    <xf numFmtId="0" fontId="9" fillId="2" borderId="0" xfId="0" applyFont="1" applyFill="1"/>
    <xf numFmtId="0" fontId="9" fillId="2" borderId="0" xfId="0" applyFont="1" applyFill="1" applyBorder="1"/>
    <xf numFmtId="4" fontId="4" fillId="0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0" fillId="2" borderId="6" xfId="0" applyFill="1" applyBorder="1"/>
    <xf numFmtId="0" fontId="2" fillId="2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49" fontId="0" fillId="0" borderId="6" xfId="0" applyNumberForma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vertical="center" wrapText="1"/>
    </xf>
    <xf numFmtId="4" fontId="12" fillId="2" borderId="6" xfId="0" applyNumberFormat="1" applyFont="1" applyFill="1" applyBorder="1" applyAlignment="1">
      <alignment horizontal="center" vertical="center" wrapText="1"/>
    </xf>
    <xf numFmtId="4" fontId="13" fillId="2" borderId="6" xfId="0" applyNumberFormat="1" applyFont="1" applyFill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center" vertical="center" wrapText="1"/>
    </xf>
    <xf numFmtId="4" fontId="12" fillId="0" borderId="6" xfId="0" applyNumberFormat="1" applyFont="1" applyFill="1" applyBorder="1" applyAlignment="1">
      <alignment horizontal="center" vertical="center" wrapText="1"/>
    </xf>
    <xf numFmtId="0" fontId="15" fillId="2" borderId="6" xfId="0" applyFont="1" applyFill="1" applyBorder="1"/>
    <xf numFmtId="4" fontId="14" fillId="2" borderId="6" xfId="0" applyNumberFormat="1" applyFont="1" applyFill="1" applyBorder="1" applyAlignment="1">
      <alignment horizontal="center" vertical="center" wrapText="1"/>
    </xf>
    <xf numFmtId="4" fontId="16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vertical="center" wrapText="1"/>
    </xf>
    <xf numFmtId="0" fontId="0" fillId="2" borderId="6" xfId="0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view="pageBreakPreview" topLeftCell="A5" zoomScale="80" zoomScaleSheetLayoutView="80" zoomScalePageLayoutView="110" workbookViewId="0">
      <selection activeCell="E6" sqref="E6"/>
    </sheetView>
  </sheetViews>
  <sheetFormatPr defaultColWidth="9.140625" defaultRowHeight="15" x14ac:dyDescent="0.25"/>
  <cols>
    <col min="1" max="1" width="11" style="3" bestFit="1" customWidth="1"/>
    <col min="2" max="2" width="23.85546875" style="3" customWidth="1"/>
    <col min="3" max="3" width="19.28515625" style="3" customWidth="1"/>
    <col min="4" max="4" width="15.42578125" style="3" customWidth="1"/>
    <col min="5" max="5" width="12.85546875" style="3" customWidth="1"/>
    <col min="6" max="6" width="13.42578125" style="3" customWidth="1"/>
    <col min="7" max="7" width="13.28515625" style="3" customWidth="1"/>
    <col min="8" max="8" width="12.85546875" style="3" customWidth="1"/>
    <col min="9" max="9" width="13.140625" style="3" customWidth="1"/>
    <col min="10" max="11" width="12.7109375" style="3" customWidth="1"/>
    <col min="12" max="12" width="13.5703125" style="3" customWidth="1"/>
    <col min="13" max="13" width="37.28515625" style="3" customWidth="1"/>
    <col min="14" max="14" width="21.140625" style="3" customWidth="1"/>
    <col min="15" max="16384" width="9.140625" style="3"/>
  </cols>
  <sheetData>
    <row r="1" spans="1:14" ht="100.7" customHeight="1" x14ac:dyDescent="0.25">
      <c r="L1" s="75" t="s">
        <v>167</v>
      </c>
      <c r="M1" s="75"/>
    </row>
    <row r="2" spans="1:14" ht="36.75" customHeight="1" x14ac:dyDescent="0.25">
      <c r="A2" s="76" t="s">
        <v>168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4" ht="42.6" customHeight="1" thickBot="1" x14ac:dyDescent="0.3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4" ht="68.45" customHeight="1" x14ac:dyDescent="0.25">
      <c r="A4" s="78" t="s">
        <v>0</v>
      </c>
      <c r="B4" s="80" t="s">
        <v>169</v>
      </c>
      <c r="C4" s="82" t="s">
        <v>76</v>
      </c>
      <c r="D4" s="82" t="s">
        <v>77</v>
      </c>
      <c r="E4" s="82" t="s">
        <v>78</v>
      </c>
      <c r="F4" s="82" t="s">
        <v>1</v>
      </c>
      <c r="G4" s="84" t="s">
        <v>79</v>
      </c>
      <c r="H4" s="85"/>
      <c r="I4" s="85"/>
      <c r="J4" s="85"/>
      <c r="K4" s="86"/>
      <c r="L4" s="82" t="s">
        <v>2</v>
      </c>
      <c r="M4" s="87" t="s">
        <v>3</v>
      </c>
    </row>
    <row r="5" spans="1:14" ht="54" customHeight="1" thickBot="1" x14ac:dyDescent="0.3">
      <c r="A5" s="79"/>
      <c r="B5" s="81"/>
      <c r="C5" s="83"/>
      <c r="D5" s="83"/>
      <c r="E5" s="83"/>
      <c r="F5" s="83"/>
      <c r="G5" s="46" t="s">
        <v>90</v>
      </c>
      <c r="H5" s="46" t="s">
        <v>91</v>
      </c>
      <c r="I5" s="46" t="s">
        <v>92</v>
      </c>
      <c r="J5" s="46" t="s">
        <v>93</v>
      </c>
      <c r="K5" s="46" t="s">
        <v>94</v>
      </c>
      <c r="L5" s="83"/>
      <c r="M5" s="88"/>
    </row>
    <row r="6" spans="1:14" x14ac:dyDescent="0.25">
      <c r="A6" s="43">
        <v>1</v>
      </c>
      <c r="B6" s="44">
        <v>2</v>
      </c>
      <c r="C6" s="44">
        <v>3</v>
      </c>
      <c r="D6" s="44">
        <v>4</v>
      </c>
      <c r="E6" s="44">
        <v>5</v>
      </c>
      <c r="F6" s="44">
        <v>6</v>
      </c>
      <c r="G6" s="44">
        <v>7</v>
      </c>
      <c r="H6" s="44">
        <v>8</v>
      </c>
      <c r="I6" s="44">
        <v>9</v>
      </c>
      <c r="J6" s="44">
        <v>10</v>
      </c>
      <c r="K6" s="44">
        <v>11</v>
      </c>
      <c r="L6" s="44">
        <v>12</v>
      </c>
      <c r="M6" s="45">
        <v>13</v>
      </c>
    </row>
    <row r="7" spans="1:14" ht="191.25" customHeight="1" x14ac:dyDescent="0.25">
      <c r="A7" s="63" t="s">
        <v>4</v>
      </c>
      <c r="B7" s="55" t="s">
        <v>161</v>
      </c>
      <c r="C7" s="60" t="s">
        <v>95</v>
      </c>
      <c r="D7" s="26" t="s">
        <v>6</v>
      </c>
      <c r="E7" s="7">
        <f>E9+E66+E11+E12+E13+E21</f>
        <v>0</v>
      </c>
      <c r="F7" s="47">
        <f>SUM(G7:K7)</f>
        <v>652145.80000000005</v>
      </c>
      <c r="G7" s="47">
        <f>G9+G11+G12+G13+G21</f>
        <v>129991.9</v>
      </c>
      <c r="H7" s="47">
        <f>H9+H11+H12+H13+H21</f>
        <v>129991.9</v>
      </c>
      <c r="I7" s="47">
        <f>I9+I11+I12+I13+I21</f>
        <v>130454</v>
      </c>
      <c r="J7" s="47">
        <f>J9+J11+J12+J13+J21</f>
        <v>130454</v>
      </c>
      <c r="K7" s="47">
        <f>K9+K11+K12+K13+K21</f>
        <v>131254</v>
      </c>
      <c r="L7" s="20" t="s">
        <v>83</v>
      </c>
      <c r="M7" s="55" t="s">
        <v>5</v>
      </c>
      <c r="N7" s="4"/>
    </row>
    <row r="8" spans="1:14" ht="191.25" customHeight="1" x14ac:dyDescent="0.25">
      <c r="A8" s="63"/>
      <c r="B8" s="55"/>
      <c r="C8" s="60"/>
      <c r="D8" s="26" t="s">
        <v>87</v>
      </c>
      <c r="E8" s="7">
        <f>E10+E11+E12+E13+E21+E23</f>
        <v>0</v>
      </c>
      <c r="F8" s="47">
        <f>SUM(G8:K8)</f>
        <v>2187</v>
      </c>
      <c r="G8" s="47">
        <f>G10+G14+G17+G18+G22</f>
        <v>2187</v>
      </c>
      <c r="H8" s="47">
        <v>0</v>
      </c>
      <c r="I8" s="47">
        <f>I10</f>
        <v>0</v>
      </c>
      <c r="J8" s="47">
        <v>0</v>
      </c>
      <c r="K8" s="47">
        <v>0</v>
      </c>
      <c r="L8" s="20" t="s">
        <v>83</v>
      </c>
      <c r="M8" s="55"/>
      <c r="N8" s="4"/>
    </row>
    <row r="9" spans="1:14" ht="94.5" customHeight="1" x14ac:dyDescent="0.25">
      <c r="A9" s="67" t="s">
        <v>108</v>
      </c>
      <c r="B9" s="73" t="s">
        <v>164</v>
      </c>
      <c r="C9" s="61" t="s">
        <v>95</v>
      </c>
      <c r="D9" s="27" t="s">
        <v>6</v>
      </c>
      <c r="E9" s="6"/>
      <c r="F9" s="48">
        <f>SUM(G9:K9)</f>
        <v>651745.80000000005</v>
      </c>
      <c r="G9" s="48">
        <f>G11+G12+G13+G15+G16+G19+G20+G21</f>
        <v>129991.9</v>
      </c>
      <c r="H9" s="48">
        <f>H11+H12+H13+H15+H16+H19+H20+H21</f>
        <v>129991.9</v>
      </c>
      <c r="I9" s="48">
        <f t="shared" ref="I9:J9" si="0">I11+I12+I13+I15+I16+I19+I20+I21</f>
        <v>130454</v>
      </c>
      <c r="J9" s="48">
        <f t="shared" si="0"/>
        <v>130454</v>
      </c>
      <c r="K9" s="48">
        <f>K11+K12+K13+K15+K16+K19+K20+K21</f>
        <v>130854</v>
      </c>
      <c r="L9" s="31" t="s">
        <v>83</v>
      </c>
      <c r="M9" s="73" t="s">
        <v>72</v>
      </c>
      <c r="N9" s="5"/>
    </row>
    <row r="10" spans="1:14" ht="65.25" customHeight="1" x14ac:dyDescent="0.25">
      <c r="A10" s="67"/>
      <c r="B10" s="73"/>
      <c r="C10" s="74"/>
      <c r="D10" s="27" t="s">
        <v>87</v>
      </c>
      <c r="E10" s="6"/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31" t="s">
        <v>83</v>
      </c>
      <c r="M10" s="73"/>
      <c r="N10" s="5"/>
    </row>
    <row r="11" spans="1:14" ht="69" customHeight="1" x14ac:dyDescent="0.25">
      <c r="A11" s="32" t="s">
        <v>109</v>
      </c>
      <c r="B11" s="31" t="s">
        <v>100</v>
      </c>
      <c r="C11" s="27" t="s">
        <v>95</v>
      </c>
      <c r="D11" s="27" t="s">
        <v>7</v>
      </c>
      <c r="E11" s="6"/>
      <c r="F11" s="48">
        <f>G11+H11+I11+J11+K11</f>
        <v>200</v>
      </c>
      <c r="G11" s="48">
        <v>0</v>
      </c>
      <c r="H11" s="48">
        <v>0</v>
      </c>
      <c r="I11" s="48">
        <v>0</v>
      </c>
      <c r="J11" s="48">
        <v>0</v>
      </c>
      <c r="K11" s="48">
        <v>200</v>
      </c>
      <c r="L11" s="31" t="s">
        <v>84</v>
      </c>
      <c r="M11" s="31" t="s">
        <v>8</v>
      </c>
    </row>
    <row r="12" spans="1:14" ht="84.2" customHeight="1" x14ac:dyDescent="0.25">
      <c r="A12" s="32" t="s">
        <v>110</v>
      </c>
      <c r="B12" s="28" t="s">
        <v>70</v>
      </c>
      <c r="C12" s="27" t="s">
        <v>95</v>
      </c>
      <c r="D12" s="27" t="s">
        <v>7</v>
      </c>
      <c r="E12" s="6">
        <v>0</v>
      </c>
      <c r="F12" s="48">
        <f>G12+H12+I12+J12+K12</f>
        <v>100</v>
      </c>
      <c r="G12" s="48">
        <v>0</v>
      </c>
      <c r="H12" s="48">
        <v>0</v>
      </c>
      <c r="I12" s="48">
        <v>0</v>
      </c>
      <c r="J12" s="48">
        <v>0</v>
      </c>
      <c r="K12" s="48">
        <v>100</v>
      </c>
      <c r="L12" s="28" t="s">
        <v>83</v>
      </c>
      <c r="M12" s="28" t="s">
        <v>71</v>
      </c>
    </row>
    <row r="13" spans="1:14" ht="79.5" customHeight="1" x14ac:dyDescent="0.25">
      <c r="A13" s="32" t="s">
        <v>111</v>
      </c>
      <c r="B13" s="28" t="s">
        <v>9</v>
      </c>
      <c r="C13" s="27" t="s">
        <v>95</v>
      </c>
      <c r="D13" s="27" t="s">
        <v>7</v>
      </c>
      <c r="E13" s="6">
        <v>0</v>
      </c>
      <c r="F13" s="48">
        <f>G13+H13+I13+J13+K13</f>
        <v>100</v>
      </c>
      <c r="G13" s="48">
        <v>0</v>
      </c>
      <c r="H13" s="48">
        <v>0</v>
      </c>
      <c r="I13" s="48">
        <v>0</v>
      </c>
      <c r="J13" s="48">
        <v>0</v>
      </c>
      <c r="K13" s="48">
        <v>100</v>
      </c>
      <c r="L13" s="28" t="s">
        <v>83</v>
      </c>
      <c r="M13" s="28" t="s">
        <v>67</v>
      </c>
    </row>
    <row r="14" spans="1:14" ht="67.5" customHeight="1" x14ac:dyDescent="0.25">
      <c r="A14" s="67" t="s">
        <v>112</v>
      </c>
      <c r="B14" s="61" t="s">
        <v>101</v>
      </c>
      <c r="C14" s="61" t="s">
        <v>95</v>
      </c>
      <c r="D14" s="27" t="s">
        <v>87</v>
      </c>
      <c r="E14" s="6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28" t="s">
        <v>83</v>
      </c>
      <c r="M14" s="61" t="s">
        <v>102</v>
      </c>
    </row>
    <row r="15" spans="1:14" ht="57.75" customHeight="1" x14ac:dyDescent="0.25">
      <c r="A15" s="67"/>
      <c r="B15" s="61"/>
      <c r="C15" s="61"/>
      <c r="D15" s="27" t="s">
        <v>7</v>
      </c>
      <c r="E15" s="6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28" t="s">
        <v>83</v>
      </c>
      <c r="M15" s="61"/>
    </row>
    <row r="16" spans="1:14" ht="79.5" customHeight="1" x14ac:dyDescent="0.25">
      <c r="A16" s="65" t="s">
        <v>113</v>
      </c>
      <c r="B16" s="72" t="s">
        <v>107</v>
      </c>
      <c r="C16" s="66" t="s">
        <v>95</v>
      </c>
      <c r="D16" s="29" t="s">
        <v>13</v>
      </c>
      <c r="E16" s="15">
        <v>0</v>
      </c>
      <c r="F16" s="49">
        <f>G16+H16+I16+J16+K16</f>
        <v>651345.80000000005</v>
      </c>
      <c r="G16" s="49">
        <v>129991.9</v>
      </c>
      <c r="H16" s="49">
        <v>129991.9</v>
      </c>
      <c r="I16" s="49">
        <v>130454</v>
      </c>
      <c r="J16" s="49">
        <v>130454</v>
      </c>
      <c r="K16" s="49">
        <v>130454</v>
      </c>
      <c r="L16" s="72" t="s">
        <v>68</v>
      </c>
      <c r="M16" s="72" t="s">
        <v>69</v>
      </c>
    </row>
    <row r="17" spans="1:14" ht="79.5" customHeight="1" x14ac:dyDescent="0.25">
      <c r="A17" s="65"/>
      <c r="B17" s="72"/>
      <c r="C17" s="66"/>
      <c r="D17" s="29" t="s">
        <v>63</v>
      </c>
      <c r="E17" s="15">
        <v>0</v>
      </c>
      <c r="F17" s="49">
        <f>G17+H17+I17+J17+K17</f>
        <v>1063</v>
      </c>
      <c r="G17" s="49">
        <v>1063</v>
      </c>
      <c r="H17" s="49">
        <v>0</v>
      </c>
      <c r="I17" s="49">
        <v>0</v>
      </c>
      <c r="J17" s="49">
        <v>0</v>
      </c>
      <c r="K17" s="49">
        <v>0</v>
      </c>
      <c r="L17" s="72"/>
      <c r="M17" s="72"/>
    </row>
    <row r="18" spans="1:14" ht="83.25" customHeight="1" x14ac:dyDescent="0.25">
      <c r="A18" s="65" t="s">
        <v>114</v>
      </c>
      <c r="B18" s="90" t="s">
        <v>162</v>
      </c>
      <c r="C18" s="29" t="s">
        <v>98</v>
      </c>
      <c r="D18" s="29" t="s">
        <v>87</v>
      </c>
      <c r="E18" s="15">
        <v>0</v>
      </c>
      <c r="F18" s="49">
        <f t="shared" ref="F18:F19" si="1">G18+H18+I18+J18+K18</f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17" t="s">
        <v>83</v>
      </c>
      <c r="M18" s="92" t="s">
        <v>103</v>
      </c>
    </row>
    <row r="19" spans="1:14" ht="83.25" customHeight="1" x14ac:dyDescent="0.25">
      <c r="A19" s="89"/>
      <c r="B19" s="91"/>
      <c r="C19" s="29" t="s">
        <v>98</v>
      </c>
      <c r="D19" s="29" t="s">
        <v>7</v>
      </c>
      <c r="E19" s="15">
        <v>0</v>
      </c>
      <c r="F19" s="49">
        <f t="shared" si="1"/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17" t="s">
        <v>83</v>
      </c>
      <c r="M19" s="92"/>
    </row>
    <row r="20" spans="1:14" ht="83.25" customHeight="1" x14ac:dyDescent="0.25">
      <c r="A20" s="33" t="s">
        <v>115</v>
      </c>
      <c r="B20" s="17" t="s">
        <v>104</v>
      </c>
      <c r="C20" s="29" t="s">
        <v>98</v>
      </c>
      <c r="D20" s="29" t="s">
        <v>106</v>
      </c>
      <c r="E20" s="15">
        <v>0</v>
      </c>
      <c r="F20" s="49">
        <f t="shared" ref="F20" si="2">G20+H20+I20+J20+K20</f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17" t="s">
        <v>83</v>
      </c>
      <c r="M20" s="34" t="s">
        <v>105</v>
      </c>
    </row>
    <row r="21" spans="1:14" ht="83.25" customHeight="1" x14ac:dyDescent="0.25">
      <c r="A21" s="35" t="s">
        <v>116</v>
      </c>
      <c r="B21" s="17" t="s">
        <v>10</v>
      </c>
      <c r="C21" s="29" t="s">
        <v>95</v>
      </c>
      <c r="D21" s="29" t="s">
        <v>7</v>
      </c>
      <c r="E21" s="15">
        <v>0</v>
      </c>
      <c r="F21" s="49">
        <f>G21+H21+I21+J21+K21</f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17" t="s">
        <v>83</v>
      </c>
      <c r="M21" s="17" t="s">
        <v>11</v>
      </c>
    </row>
    <row r="22" spans="1:14" ht="75" customHeight="1" x14ac:dyDescent="0.25">
      <c r="A22" s="35" t="s">
        <v>158</v>
      </c>
      <c r="B22" s="17" t="s">
        <v>159</v>
      </c>
      <c r="C22" s="29">
        <v>2017</v>
      </c>
      <c r="D22" s="30" t="s">
        <v>63</v>
      </c>
      <c r="E22" s="15">
        <v>0</v>
      </c>
      <c r="F22" s="49">
        <f>G22+H22+I22+J22+K22</f>
        <v>1124</v>
      </c>
      <c r="G22" s="49">
        <v>1124</v>
      </c>
      <c r="H22" s="49">
        <v>0</v>
      </c>
      <c r="I22" s="49">
        <v>0</v>
      </c>
      <c r="J22" s="49">
        <v>0</v>
      </c>
      <c r="K22" s="49">
        <v>0</v>
      </c>
      <c r="L22" s="17" t="s">
        <v>83</v>
      </c>
      <c r="M22" s="17"/>
    </row>
    <row r="23" spans="1:14" ht="41.25" customHeight="1" x14ac:dyDescent="0.25">
      <c r="A23" s="93" t="s">
        <v>12</v>
      </c>
      <c r="B23" s="94" t="s">
        <v>163</v>
      </c>
      <c r="C23" s="94" t="s">
        <v>95</v>
      </c>
      <c r="D23" s="30" t="s">
        <v>66</v>
      </c>
      <c r="E23" s="25">
        <f>E34+E67+E68+E27+E29+E28+E41+E42</f>
        <v>0</v>
      </c>
      <c r="F23" s="51">
        <f>F24+F25</f>
        <v>1405</v>
      </c>
      <c r="G23" s="51">
        <f>G24+G25</f>
        <v>30</v>
      </c>
      <c r="H23" s="51">
        <f>H34+H67+H68+H27+H29+H28+H41+H42</f>
        <v>0</v>
      </c>
      <c r="I23" s="51">
        <f>I34+I67+I68+I27+I29+I28+I41+I42</f>
        <v>0</v>
      </c>
      <c r="J23" s="51">
        <f>J34+J67+J68+J27+J29+J28+J41+J42</f>
        <v>0</v>
      </c>
      <c r="K23" s="51">
        <f>K24+K25</f>
        <v>1285</v>
      </c>
      <c r="L23" s="94" t="s">
        <v>83</v>
      </c>
      <c r="M23" s="66" t="s">
        <v>156</v>
      </c>
      <c r="N23" s="4"/>
    </row>
    <row r="24" spans="1:14" ht="49.5" customHeight="1" x14ac:dyDescent="0.25">
      <c r="A24" s="93"/>
      <c r="B24" s="94"/>
      <c r="C24" s="94"/>
      <c r="D24" s="30" t="s">
        <v>13</v>
      </c>
      <c r="E24" s="25">
        <v>0</v>
      </c>
      <c r="F24" s="51">
        <f>SUM(G24:K24)</f>
        <v>1405</v>
      </c>
      <c r="G24" s="51">
        <f t="shared" ref="G24:K24" si="3">G34+G67+G68+G27+G29+G28+G41+G42</f>
        <v>30</v>
      </c>
      <c r="H24" s="51">
        <f>H26</f>
        <v>30</v>
      </c>
      <c r="I24" s="51">
        <f>I26</f>
        <v>30</v>
      </c>
      <c r="J24" s="51">
        <f>J34+J67+J68+J27+J29+J28+J41+J42+J26</f>
        <v>30</v>
      </c>
      <c r="K24" s="51">
        <f t="shared" si="3"/>
        <v>1285</v>
      </c>
      <c r="L24" s="94"/>
      <c r="M24" s="66"/>
      <c r="N24" s="4"/>
    </row>
    <row r="25" spans="1:14" ht="52.5" customHeight="1" x14ac:dyDescent="0.25">
      <c r="A25" s="93"/>
      <c r="B25" s="94"/>
      <c r="C25" s="94"/>
      <c r="D25" s="30" t="s">
        <v>63</v>
      </c>
      <c r="E25" s="25">
        <v>0</v>
      </c>
      <c r="F25" s="51">
        <f>F35</f>
        <v>0</v>
      </c>
      <c r="G25" s="51">
        <f>G35</f>
        <v>0</v>
      </c>
      <c r="H25" s="51">
        <f t="shared" ref="H25" si="4">H35</f>
        <v>0</v>
      </c>
      <c r="I25" s="51">
        <f>I35</f>
        <v>0</v>
      </c>
      <c r="J25" s="51">
        <v>0</v>
      </c>
      <c r="K25" s="51">
        <v>0</v>
      </c>
      <c r="L25" s="94"/>
      <c r="M25" s="66"/>
      <c r="N25" s="4"/>
    </row>
    <row r="26" spans="1:14" ht="123.75" customHeight="1" x14ac:dyDescent="0.25">
      <c r="A26" s="35" t="s">
        <v>117</v>
      </c>
      <c r="B26" s="29" t="s">
        <v>99</v>
      </c>
      <c r="C26" s="29" t="s">
        <v>95</v>
      </c>
      <c r="D26" s="29" t="s">
        <v>7</v>
      </c>
      <c r="E26" s="15">
        <v>0</v>
      </c>
      <c r="F26" s="49">
        <f>SUM(F27:F31)</f>
        <v>70</v>
      </c>
      <c r="G26" s="49">
        <f>G27+G28+G29+G30</f>
        <v>30</v>
      </c>
      <c r="H26" s="49">
        <v>30</v>
      </c>
      <c r="I26" s="49">
        <v>30</v>
      </c>
      <c r="J26" s="49">
        <v>30</v>
      </c>
      <c r="K26" s="49">
        <f t="shared" ref="K26" si="5">K27+K28+K29+K30</f>
        <v>70</v>
      </c>
      <c r="L26" s="17" t="s">
        <v>83</v>
      </c>
      <c r="M26" s="29" t="s">
        <v>156</v>
      </c>
      <c r="N26" s="4"/>
    </row>
    <row r="27" spans="1:14" ht="123.75" customHeight="1" x14ac:dyDescent="0.25">
      <c r="A27" s="35" t="s">
        <v>123</v>
      </c>
      <c r="B27" s="17" t="s">
        <v>19</v>
      </c>
      <c r="C27" s="29" t="s">
        <v>95</v>
      </c>
      <c r="D27" s="29" t="s">
        <v>7</v>
      </c>
      <c r="E27" s="15">
        <v>0</v>
      </c>
      <c r="F27" s="49">
        <v>0</v>
      </c>
      <c r="G27" s="49">
        <v>30</v>
      </c>
      <c r="H27" s="49">
        <v>0</v>
      </c>
      <c r="I27" s="49">
        <v>0</v>
      </c>
      <c r="J27" s="49">
        <v>0</v>
      </c>
      <c r="K27" s="49">
        <v>0</v>
      </c>
      <c r="L27" s="17" t="s">
        <v>119</v>
      </c>
      <c r="M27" s="17" t="s">
        <v>20</v>
      </c>
      <c r="N27" s="4"/>
    </row>
    <row r="28" spans="1:14" ht="123.75" customHeight="1" x14ac:dyDescent="0.25">
      <c r="A28" s="32" t="s">
        <v>124</v>
      </c>
      <c r="B28" s="31" t="s">
        <v>23</v>
      </c>
      <c r="C28" s="27" t="s">
        <v>95</v>
      </c>
      <c r="D28" s="27" t="s">
        <v>7</v>
      </c>
      <c r="E28" s="6">
        <v>0</v>
      </c>
      <c r="F28" s="48">
        <f t="shared" ref="F28:F33" si="6">G28+H28+I28+J28+K28</f>
        <v>20</v>
      </c>
      <c r="G28" s="48">
        <v>0</v>
      </c>
      <c r="H28" s="48">
        <v>0</v>
      </c>
      <c r="I28" s="48">
        <v>0</v>
      </c>
      <c r="J28" s="48">
        <v>0</v>
      </c>
      <c r="K28" s="48">
        <v>20</v>
      </c>
      <c r="L28" s="28" t="s">
        <v>83</v>
      </c>
      <c r="M28" s="31" t="s">
        <v>24</v>
      </c>
      <c r="N28" s="4"/>
    </row>
    <row r="29" spans="1:14" ht="123.75" customHeight="1" x14ac:dyDescent="0.25">
      <c r="A29" s="35" t="s">
        <v>125</v>
      </c>
      <c r="B29" s="36" t="s">
        <v>21</v>
      </c>
      <c r="C29" s="29" t="s">
        <v>95</v>
      </c>
      <c r="D29" s="29" t="s">
        <v>7</v>
      </c>
      <c r="E29" s="15">
        <v>0</v>
      </c>
      <c r="F29" s="49">
        <f t="shared" si="6"/>
        <v>50</v>
      </c>
      <c r="G29" s="49">
        <v>0</v>
      </c>
      <c r="H29" s="49">
        <v>0</v>
      </c>
      <c r="I29" s="49">
        <v>0</v>
      </c>
      <c r="J29" s="49">
        <v>0</v>
      </c>
      <c r="K29" s="49">
        <v>50</v>
      </c>
      <c r="L29" s="36" t="s">
        <v>85</v>
      </c>
      <c r="M29" s="36" t="s">
        <v>22</v>
      </c>
      <c r="N29" s="4"/>
    </row>
    <row r="30" spans="1:14" ht="123.75" customHeight="1" x14ac:dyDescent="0.25">
      <c r="A30" s="67" t="s">
        <v>126</v>
      </c>
      <c r="B30" s="71" t="s">
        <v>65</v>
      </c>
      <c r="C30" s="61" t="s">
        <v>95</v>
      </c>
      <c r="D30" s="27" t="s">
        <v>13</v>
      </c>
      <c r="E30" s="6">
        <v>0</v>
      </c>
      <c r="F30" s="48">
        <f t="shared" si="6"/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71" t="s">
        <v>68</v>
      </c>
      <c r="M30" s="71" t="s">
        <v>120</v>
      </c>
      <c r="N30" s="4"/>
    </row>
    <row r="31" spans="1:14" ht="123.75" customHeight="1" x14ac:dyDescent="0.25">
      <c r="A31" s="67"/>
      <c r="B31" s="71"/>
      <c r="C31" s="61"/>
      <c r="D31" s="27" t="s">
        <v>63</v>
      </c>
      <c r="E31" s="6">
        <v>0</v>
      </c>
      <c r="F31" s="48">
        <f t="shared" si="6"/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71"/>
      <c r="M31" s="71"/>
      <c r="N31" s="4"/>
    </row>
    <row r="32" spans="1:14" ht="59.25" customHeight="1" x14ac:dyDescent="0.25">
      <c r="A32" s="65" t="s">
        <v>127</v>
      </c>
      <c r="B32" s="66" t="s">
        <v>99</v>
      </c>
      <c r="C32" s="66" t="s">
        <v>95</v>
      </c>
      <c r="D32" s="29" t="s">
        <v>63</v>
      </c>
      <c r="E32" s="15">
        <v>0</v>
      </c>
      <c r="F32" s="49">
        <f>F36</f>
        <v>50</v>
      </c>
      <c r="G32" s="49">
        <f t="shared" ref="G32:K32" si="7">G36</f>
        <v>0</v>
      </c>
      <c r="H32" s="49">
        <f t="shared" si="7"/>
        <v>0</v>
      </c>
      <c r="I32" s="49">
        <f t="shared" si="7"/>
        <v>0</v>
      </c>
      <c r="J32" s="49">
        <f t="shared" si="7"/>
        <v>0</v>
      </c>
      <c r="K32" s="49">
        <f t="shared" si="7"/>
        <v>50</v>
      </c>
      <c r="L32" s="28" t="s">
        <v>83</v>
      </c>
      <c r="M32" s="66" t="s">
        <v>118</v>
      </c>
      <c r="N32" s="4"/>
    </row>
    <row r="33" spans="1:14" ht="54.75" customHeight="1" x14ac:dyDescent="0.25">
      <c r="A33" s="65"/>
      <c r="B33" s="66"/>
      <c r="C33" s="66"/>
      <c r="D33" s="29" t="s">
        <v>13</v>
      </c>
      <c r="E33" s="15">
        <v>0</v>
      </c>
      <c r="F33" s="49">
        <f t="shared" si="6"/>
        <v>1745</v>
      </c>
      <c r="G33" s="49">
        <f>G37+G39+G41+G42+G42+G43+G44+G45+G46+G47+G48+G50</f>
        <v>0</v>
      </c>
      <c r="H33" s="49">
        <f t="shared" ref="H33:J33" si="8">H37+H39+H41+H42+H42+H43+H44+H45+H46+H47+H48+H50</f>
        <v>0</v>
      </c>
      <c r="I33" s="49">
        <f t="shared" si="8"/>
        <v>0</v>
      </c>
      <c r="J33" s="49">
        <f t="shared" si="8"/>
        <v>50</v>
      </c>
      <c r="K33" s="49">
        <f>K37+K39+K41+K42+K42+K43+K44+K45+K46+K47+K48+K50</f>
        <v>1695</v>
      </c>
      <c r="L33" s="28" t="s">
        <v>83</v>
      </c>
      <c r="M33" s="66"/>
      <c r="N33" s="4"/>
    </row>
    <row r="34" spans="1:14" ht="33" customHeight="1" x14ac:dyDescent="0.25">
      <c r="A34" s="67"/>
      <c r="B34" s="71" t="s">
        <v>14</v>
      </c>
      <c r="C34" s="61" t="s">
        <v>96</v>
      </c>
      <c r="D34" s="27" t="s">
        <v>13</v>
      </c>
      <c r="E34" s="6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71" t="s">
        <v>83</v>
      </c>
      <c r="M34" s="71" t="s">
        <v>64</v>
      </c>
    </row>
    <row r="35" spans="1:14" ht="56.25" customHeight="1" x14ac:dyDescent="0.25">
      <c r="A35" s="67"/>
      <c r="B35" s="71"/>
      <c r="C35" s="61"/>
      <c r="D35" s="27" t="s">
        <v>63</v>
      </c>
      <c r="E35" s="6">
        <v>0</v>
      </c>
      <c r="F35" s="48">
        <f t="shared" ref="F35:F41" si="9">G35+H35+I35+J35+K35</f>
        <v>0</v>
      </c>
      <c r="G35" s="48">
        <v>0</v>
      </c>
      <c r="H35" s="48">
        <f t="shared" ref="H35:K35" si="10">H17+H31</f>
        <v>0</v>
      </c>
      <c r="I35" s="48">
        <f t="shared" si="10"/>
        <v>0</v>
      </c>
      <c r="J35" s="48">
        <f t="shared" si="10"/>
        <v>0</v>
      </c>
      <c r="K35" s="48">
        <f t="shared" si="10"/>
        <v>0</v>
      </c>
      <c r="L35" s="71"/>
      <c r="M35" s="71"/>
    </row>
    <row r="36" spans="1:14" ht="83.25" customHeight="1" x14ac:dyDescent="0.25">
      <c r="A36" s="67" t="s">
        <v>128</v>
      </c>
      <c r="B36" s="61" t="s">
        <v>121</v>
      </c>
      <c r="C36" s="61" t="s">
        <v>95</v>
      </c>
      <c r="D36" s="29" t="s">
        <v>63</v>
      </c>
      <c r="E36" s="15">
        <v>0</v>
      </c>
      <c r="F36" s="49">
        <f>G36+H36+I36+J36+K36</f>
        <v>50</v>
      </c>
      <c r="G36" s="49">
        <v>0</v>
      </c>
      <c r="H36" s="49">
        <v>0</v>
      </c>
      <c r="I36" s="49">
        <v>0</v>
      </c>
      <c r="J36" s="49">
        <v>0</v>
      </c>
      <c r="K36" s="49">
        <v>50</v>
      </c>
      <c r="L36" s="28" t="s">
        <v>83</v>
      </c>
      <c r="M36" s="61"/>
    </row>
    <row r="37" spans="1:14" ht="83.25" customHeight="1" x14ac:dyDescent="0.25">
      <c r="A37" s="67"/>
      <c r="B37" s="61"/>
      <c r="C37" s="61"/>
      <c r="D37" s="29" t="s">
        <v>13</v>
      </c>
      <c r="E37" s="15">
        <v>0</v>
      </c>
      <c r="F37" s="49">
        <f>G37+H37+I37+J37+K37</f>
        <v>50</v>
      </c>
      <c r="G37" s="49">
        <v>0</v>
      </c>
      <c r="H37" s="49">
        <v>0</v>
      </c>
      <c r="I37" s="49">
        <v>0</v>
      </c>
      <c r="J37" s="49">
        <v>0</v>
      </c>
      <c r="K37" s="49">
        <v>50</v>
      </c>
      <c r="L37" s="28" t="s">
        <v>83</v>
      </c>
      <c r="M37" s="61"/>
    </row>
    <row r="38" spans="1:14" ht="83.25" customHeight="1" x14ac:dyDescent="0.25">
      <c r="A38" s="67" t="s">
        <v>129</v>
      </c>
      <c r="B38" s="61" t="s">
        <v>122</v>
      </c>
      <c r="C38" s="61" t="s">
        <v>95</v>
      </c>
      <c r="D38" s="29" t="s">
        <v>63</v>
      </c>
      <c r="E38" s="15">
        <v>0</v>
      </c>
      <c r="F38" s="49">
        <f>G38+H38+I38+J38+K38</f>
        <v>50</v>
      </c>
      <c r="G38" s="49">
        <v>0</v>
      </c>
      <c r="H38" s="49">
        <v>0</v>
      </c>
      <c r="I38" s="49">
        <v>0</v>
      </c>
      <c r="J38" s="49">
        <v>0</v>
      </c>
      <c r="K38" s="49">
        <v>50</v>
      </c>
      <c r="L38" s="28" t="s">
        <v>83</v>
      </c>
      <c r="M38" s="61"/>
    </row>
    <row r="39" spans="1:14" ht="83.25" customHeight="1" x14ac:dyDescent="0.25">
      <c r="A39" s="67"/>
      <c r="B39" s="61"/>
      <c r="C39" s="61"/>
      <c r="D39" s="29" t="s">
        <v>13</v>
      </c>
      <c r="E39" s="15">
        <v>0</v>
      </c>
      <c r="F39" s="49">
        <f>G39+H39+I39+J39+K39</f>
        <v>50</v>
      </c>
      <c r="G39" s="49">
        <v>0</v>
      </c>
      <c r="H39" s="49">
        <v>0</v>
      </c>
      <c r="I39" s="49">
        <v>0</v>
      </c>
      <c r="J39" s="49">
        <v>0</v>
      </c>
      <c r="K39" s="49">
        <v>50</v>
      </c>
      <c r="L39" s="28" t="s">
        <v>83</v>
      </c>
      <c r="M39" s="61"/>
    </row>
    <row r="40" spans="1:14" ht="68.45" hidden="1" customHeight="1" x14ac:dyDescent="0.3">
      <c r="A40" s="37"/>
      <c r="B40" s="37"/>
      <c r="C40" s="37"/>
      <c r="D40" s="37"/>
      <c r="E40" s="37"/>
      <c r="F40" s="52"/>
      <c r="G40" s="52"/>
      <c r="H40" s="52"/>
      <c r="I40" s="52"/>
      <c r="J40" s="52"/>
      <c r="K40" s="52"/>
      <c r="L40" s="37"/>
      <c r="M40" s="37"/>
    </row>
    <row r="41" spans="1:14" ht="81.75" customHeight="1" x14ac:dyDescent="0.25">
      <c r="A41" s="32" t="s">
        <v>130</v>
      </c>
      <c r="B41" s="31" t="s">
        <v>25</v>
      </c>
      <c r="C41" s="27" t="s">
        <v>95</v>
      </c>
      <c r="D41" s="27" t="s">
        <v>7</v>
      </c>
      <c r="E41" s="6">
        <v>0</v>
      </c>
      <c r="F41" s="48">
        <f t="shared" si="9"/>
        <v>1000</v>
      </c>
      <c r="G41" s="48">
        <v>0</v>
      </c>
      <c r="H41" s="48">
        <v>0</v>
      </c>
      <c r="I41" s="48">
        <v>0</v>
      </c>
      <c r="J41" s="48">
        <v>0</v>
      </c>
      <c r="K41" s="48">
        <v>1000</v>
      </c>
      <c r="L41" s="28" t="s">
        <v>83</v>
      </c>
      <c r="M41" s="31" t="s">
        <v>26</v>
      </c>
    </row>
    <row r="42" spans="1:14" s="19" customFormat="1" ht="66.75" customHeight="1" x14ac:dyDescent="0.25">
      <c r="A42" s="32" t="s">
        <v>131</v>
      </c>
      <c r="B42" s="31" t="s">
        <v>160</v>
      </c>
      <c r="C42" s="27" t="s">
        <v>95</v>
      </c>
      <c r="D42" s="27" t="s">
        <v>7</v>
      </c>
      <c r="E42" s="10">
        <f t="shared" ref="E42:I42" si="11">E43+E44+E45+E46+E47+E48</f>
        <v>0</v>
      </c>
      <c r="F42" s="53">
        <f t="shared" si="11"/>
        <v>215</v>
      </c>
      <c r="G42" s="53">
        <f t="shared" si="11"/>
        <v>0</v>
      </c>
      <c r="H42" s="53">
        <f t="shared" si="11"/>
        <v>0</v>
      </c>
      <c r="I42" s="53">
        <f t="shared" si="11"/>
        <v>0</v>
      </c>
      <c r="J42" s="53">
        <v>0</v>
      </c>
      <c r="K42" s="53">
        <v>215</v>
      </c>
      <c r="L42" s="28" t="s">
        <v>83</v>
      </c>
      <c r="M42" s="38" t="s">
        <v>59</v>
      </c>
      <c r="N42" s="8"/>
    </row>
    <row r="43" spans="1:14" ht="72" customHeight="1" x14ac:dyDescent="0.25">
      <c r="A43" s="32" t="s">
        <v>132</v>
      </c>
      <c r="B43" s="38" t="s">
        <v>27</v>
      </c>
      <c r="C43" s="27" t="s">
        <v>95</v>
      </c>
      <c r="D43" s="27" t="s">
        <v>7</v>
      </c>
      <c r="E43" s="6">
        <v>0</v>
      </c>
      <c r="F43" s="48">
        <f t="shared" ref="F43:F50" si="12">G43+H43+I43+J43+K43</f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28" t="s">
        <v>83</v>
      </c>
      <c r="M43" s="31" t="s">
        <v>60</v>
      </c>
    </row>
    <row r="44" spans="1:14" ht="99.2" customHeight="1" x14ac:dyDescent="0.25">
      <c r="A44" s="32" t="s">
        <v>133</v>
      </c>
      <c r="B44" s="38" t="s">
        <v>28</v>
      </c>
      <c r="C44" s="27" t="s">
        <v>95</v>
      </c>
      <c r="D44" s="27" t="s">
        <v>6</v>
      </c>
      <c r="E44" s="6">
        <v>0</v>
      </c>
      <c r="F44" s="48">
        <f t="shared" si="12"/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28" t="s">
        <v>83</v>
      </c>
      <c r="M44" s="38" t="s">
        <v>61</v>
      </c>
    </row>
    <row r="45" spans="1:14" ht="77.25" customHeight="1" x14ac:dyDescent="0.25">
      <c r="A45" s="32" t="s">
        <v>134</v>
      </c>
      <c r="B45" s="9" t="s">
        <v>29</v>
      </c>
      <c r="C45" s="27" t="s">
        <v>95</v>
      </c>
      <c r="D45" s="27" t="s">
        <v>7</v>
      </c>
      <c r="E45" s="6">
        <v>0</v>
      </c>
      <c r="F45" s="48">
        <f t="shared" si="12"/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28" t="s">
        <v>83</v>
      </c>
      <c r="M45" s="9" t="s">
        <v>30</v>
      </c>
    </row>
    <row r="46" spans="1:14" ht="47.25" customHeight="1" x14ac:dyDescent="0.25">
      <c r="A46" s="32" t="s">
        <v>135</v>
      </c>
      <c r="B46" s="9" t="s">
        <v>31</v>
      </c>
      <c r="C46" s="27" t="s">
        <v>95</v>
      </c>
      <c r="D46" s="27" t="s">
        <v>7</v>
      </c>
      <c r="E46" s="6">
        <v>0</v>
      </c>
      <c r="F46" s="48">
        <f t="shared" si="12"/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28" t="s">
        <v>83</v>
      </c>
      <c r="M46" s="9" t="s">
        <v>32</v>
      </c>
    </row>
    <row r="47" spans="1:14" ht="75.75" customHeight="1" x14ac:dyDescent="0.25">
      <c r="A47" s="32" t="s">
        <v>136</v>
      </c>
      <c r="B47" s="38" t="s">
        <v>33</v>
      </c>
      <c r="C47" s="27" t="s">
        <v>95</v>
      </c>
      <c r="D47" s="27" t="s">
        <v>7</v>
      </c>
      <c r="E47" s="6">
        <v>0</v>
      </c>
      <c r="F47" s="48">
        <f t="shared" si="12"/>
        <v>180</v>
      </c>
      <c r="G47" s="53">
        <v>0</v>
      </c>
      <c r="H47" s="53">
        <v>0</v>
      </c>
      <c r="I47" s="53">
        <v>0</v>
      </c>
      <c r="J47" s="53">
        <v>50</v>
      </c>
      <c r="K47" s="53">
        <v>130</v>
      </c>
      <c r="L47" s="28" t="s">
        <v>83</v>
      </c>
      <c r="M47" s="31" t="s">
        <v>58</v>
      </c>
    </row>
    <row r="48" spans="1:14" ht="83.25" customHeight="1" x14ac:dyDescent="0.25">
      <c r="A48" s="32" t="s">
        <v>137</v>
      </c>
      <c r="B48" s="9" t="s">
        <v>34</v>
      </c>
      <c r="C48" s="27" t="s">
        <v>95</v>
      </c>
      <c r="D48" s="27" t="s">
        <v>6</v>
      </c>
      <c r="E48" s="6">
        <v>0</v>
      </c>
      <c r="F48" s="48">
        <f t="shared" si="12"/>
        <v>35</v>
      </c>
      <c r="G48" s="53">
        <v>0</v>
      </c>
      <c r="H48" s="53">
        <v>0</v>
      </c>
      <c r="I48" s="53">
        <v>0</v>
      </c>
      <c r="J48" s="53">
        <v>0</v>
      </c>
      <c r="K48" s="53">
        <v>35</v>
      </c>
      <c r="L48" s="28" t="s">
        <v>83</v>
      </c>
      <c r="M48" s="9" t="s">
        <v>62</v>
      </c>
    </row>
    <row r="49" spans="1:14" ht="83.25" customHeight="1" x14ac:dyDescent="0.25">
      <c r="A49" s="67" t="s">
        <v>138</v>
      </c>
      <c r="B49" s="69" t="s">
        <v>97</v>
      </c>
      <c r="C49" s="27" t="s">
        <v>98</v>
      </c>
      <c r="D49" s="27" t="s">
        <v>87</v>
      </c>
      <c r="E49" s="6">
        <v>0</v>
      </c>
      <c r="F49" s="48">
        <f t="shared" si="12"/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28" t="s">
        <v>83</v>
      </c>
      <c r="M49" s="64" t="s">
        <v>103</v>
      </c>
    </row>
    <row r="50" spans="1:14" ht="83.25" customHeight="1" x14ac:dyDescent="0.25">
      <c r="A50" s="68"/>
      <c r="B50" s="70"/>
      <c r="C50" s="27" t="s">
        <v>98</v>
      </c>
      <c r="D50" s="27" t="s">
        <v>7</v>
      </c>
      <c r="E50" s="6">
        <v>0</v>
      </c>
      <c r="F50" s="48">
        <f t="shared" si="12"/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28" t="s">
        <v>83</v>
      </c>
      <c r="M50" s="64"/>
    </row>
    <row r="51" spans="1:14" ht="45.75" customHeight="1" x14ac:dyDescent="0.25">
      <c r="A51" s="63" t="s">
        <v>35</v>
      </c>
      <c r="B51" s="55" t="s">
        <v>165</v>
      </c>
      <c r="C51" s="27" t="s">
        <v>95</v>
      </c>
      <c r="D51" s="26" t="s">
        <v>7</v>
      </c>
      <c r="E51" s="7">
        <f>E55+E56+E57+E58+E62+E63+E64</f>
        <v>0</v>
      </c>
      <c r="F51" s="47">
        <f>SUM(G51:L51)</f>
        <v>45950</v>
      </c>
      <c r="G51" s="54">
        <f>G58+G66</f>
        <v>9868.8000000000011</v>
      </c>
      <c r="H51" s="54">
        <f>H58+H66</f>
        <v>8882.7999999999993</v>
      </c>
      <c r="I51" s="54">
        <f t="shared" ref="I51:K51" si="13">I58+I66</f>
        <v>8882.7999999999993</v>
      </c>
      <c r="J51" s="54">
        <f t="shared" si="13"/>
        <v>8882.7999999999993</v>
      </c>
      <c r="K51" s="54">
        <f t="shared" si="13"/>
        <v>9432.7999999999993</v>
      </c>
      <c r="L51" s="28"/>
      <c r="M51" s="64" t="s">
        <v>140</v>
      </c>
    </row>
    <row r="52" spans="1:14" ht="63.75" customHeight="1" x14ac:dyDescent="0.25">
      <c r="A52" s="63"/>
      <c r="B52" s="56"/>
      <c r="C52" s="26" t="s">
        <v>95</v>
      </c>
      <c r="D52" s="26" t="s">
        <v>87</v>
      </c>
      <c r="E52" s="7">
        <v>0</v>
      </c>
      <c r="F52" s="47">
        <f t="shared" ref="F52" si="14">SUM(G52:L52)</f>
        <v>0</v>
      </c>
      <c r="G52" s="47">
        <v>0</v>
      </c>
      <c r="H52" s="47">
        <v>0</v>
      </c>
      <c r="I52" s="47">
        <f>I53+I55+I56+I57+I62+I64</f>
        <v>0</v>
      </c>
      <c r="J52" s="47">
        <v>0</v>
      </c>
      <c r="K52" s="47">
        <v>0</v>
      </c>
      <c r="L52" s="11" t="s">
        <v>83</v>
      </c>
      <c r="M52" s="64"/>
    </row>
    <row r="53" spans="1:14" ht="42" customHeight="1" x14ac:dyDescent="0.25">
      <c r="A53" s="63"/>
      <c r="B53" s="56"/>
      <c r="C53" s="26" t="s">
        <v>95</v>
      </c>
      <c r="D53" s="26" t="s">
        <v>80</v>
      </c>
      <c r="E53" s="7">
        <v>0</v>
      </c>
      <c r="F53" s="47">
        <f>SUM(G53:L53)</f>
        <v>1500</v>
      </c>
      <c r="G53" s="47">
        <f>G55+G56+G57+G63+G69</f>
        <v>1500</v>
      </c>
      <c r="H53" s="47">
        <v>0</v>
      </c>
      <c r="I53" s="47">
        <v>0</v>
      </c>
      <c r="J53" s="47">
        <v>0</v>
      </c>
      <c r="K53" s="47">
        <v>0</v>
      </c>
      <c r="L53" s="11" t="s">
        <v>83</v>
      </c>
      <c r="M53" s="64"/>
      <c r="N53" s="4"/>
    </row>
    <row r="54" spans="1:14" ht="89.25" customHeight="1" x14ac:dyDescent="0.25">
      <c r="A54" s="39" t="s">
        <v>139</v>
      </c>
      <c r="B54" s="31" t="s">
        <v>166</v>
      </c>
      <c r="C54" s="27" t="s">
        <v>95</v>
      </c>
      <c r="D54" s="27" t="s">
        <v>7</v>
      </c>
      <c r="E54" s="6">
        <v>0</v>
      </c>
      <c r="F54" s="48">
        <f t="shared" ref="F54" si="15">G54+H54+I54+J54+K54</f>
        <v>2140</v>
      </c>
      <c r="G54" s="53">
        <f>G55+G56+G57+G58+G62+G63+G64</f>
        <v>250</v>
      </c>
      <c r="H54" s="53">
        <v>250</v>
      </c>
      <c r="I54" s="53">
        <f t="shared" ref="I54:K54" si="16">I55+I56+I57+I58+I62+I63+I64</f>
        <v>250</v>
      </c>
      <c r="J54" s="53">
        <f t="shared" si="16"/>
        <v>420</v>
      </c>
      <c r="K54" s="53">
        <f t="shared" si="16"/>
        <v>970</v>
      </c>
      <c r="L54" s="28" t="s">
        <v>83</v>
      </c>
      <c r="M54" s="20"/>
      <c r="N54" s="4"/>
    </row>
    <row r="55" spans="1:14" ht="83.25" customHeight="1" x14ac:dyDescent="0.25">
      <c r="A55" s="32" t="s">
        <v>141</v>
      </c>
      <c r="B55" s="31" t="s">
        <v>36</v>
      </c>
      <c r="C55" s="27" t="s">
        <v>95</v>
      </c>
      <c r="D55" s="27" t="s">
        <v>7</v>
      </c>
      <c r="E55" s="6">
        <v>0</v>
      </c>
      <c r="F55" s="48">
        <f>G55+H55+I55+J55+K55</f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28" t="s">
        <v>83</v>
      </c>
      <c r="M55" s="31" t="s">
        <v>37</v>
      </c>
      <c r="N55" s="4"/>
    </row>
    <row r="56" spans="1:14" ht="90" customHeight="1" x14ac:dyDescent="0.25">
      <c r="A56" s="32" t="s">
        <v>142</v>
      </c>
      <c r="B56" s="28" t="s">
        <v>38</v>
      </c>
      <c r="C56" s="27" t="s">
        <v>95</v>
      </c>
      <c r="D56" s="27" t="s">
        <v>7</v>
      </c>
      <c r="E56" s="6">
        <v>0</v>
      </c>
      <c r="F56" s="48">
        <f>G56+H56+I56+J56+K56</f>
        <v>40</v>
      </c>
      <c r="G56" s="48">
        <v>0</v>
      </c>
      <c r="H56" s="48">
        <v>0</v>
      </c>
      <c r="I56" s="48">
        <v>0</v>
      </c>
      <c r="J56" s="48">
        <v>20</v>
      </c>
      <c r="K56" s="48">
        <v>20</v>
      </c>
      <c r="L56" s="28" t="s">
        <v>83</v>
      </c>
      <c r="M56" s="28" t="s">
        <v>39</v>
      </c>
      <c r="N56" s="4"/>
    </row>
    <row r="57" spans="1:14" ht="123.75" customHeight="1" x14ac:dyDescent="0.25">
      <c r="A57" s="32" t="s">
        <v>143</v>
      </c>
      <c r="B57" s="28" t="s">
        <v>40</v>
      </c>
      <c r="C57" s="27" t="s">
        <v>95</v>
      </c>
      <c r="D57" s="27" t="s">
        <v>7</v>
      </c>
      <c r="E57" s="6">
        <v>0</v>
      </c>
      <c r="F57" s="48">
        <f>G57+H57+I57+J57+K57</f>
        <v>300</v>
      </c>
      <c r="G57" s="48">
        <v>0</v>
      </c>
      <c r="H57" s="48">
        <v>0</v>
      </c>
      <c r="I57" s="48">
        <v>0</v>
      </c>
      <c r="J57" s="48">
        <v>150</v>
      </c>
      <c r="K57" s="48">
        <v>150</v>
      </c>
      <c r="L57" s="28" t="s">
        <v>83</v>
      </c>
      <c r="M57" s="28" t="s">
        <v>41</v>
      </c>
      <c r="N57" s="4"/>
    </row>
    <row r="58" spans="1:14" ht="81.75" customHeight="1" x14ac:dyDescent="0.25">
      <c r="A58" s="32" t="s">
        <v>144</v>
      </c>
      <c r="B58" s="28" t="s">
        <v>42</v>
      </c>
      <c r="C58" s="27" t="s">
        <v>95</v>
      </c>
      <c r="D58" s="27" t="s">
        <v>43</v>
      </c>
      <c r="E58" s="6">
        <f>E59+E60+E61</f>
        <v>0</v>
      </c>
      <c r="F58" s="48">
        <f>F59+F60+F61</f>
        <v>1750</v>
      </c>
      <c r="G58" s="48">
        <f>G59+G60+G61</f>
        <v>250</v>
      </c>
      <c r="H58" s="48">
        <v>250</v>
      </c>
      <c r="I58" s="48">
        <v>250</v>
      </c>
      <c r="J58" s="48">
        <v>250</v>
      </c>
      <c r="K58" s="48">
        <f>K59+K60+K61+K63</f>
        <v>800</v>
      </c>
      <c r="L58" s="28" t="s">
        <v>83</v>
      </c>
      <c r="M58" s="28" t="s">
        <v>44</v>
      </c>
      <c r="N58" s="4"/>
    </row>
    <row r="59" spans="1:14" ht="79.5" customHeight="1" x14ac:dyDescent="0.25">
      <c r="A59" s="32" t="s">
        <v>153</v>
      </c>
      <c r="B59" s="31" t="s">
        <v>45</v>
      </c>
      <c r="C59" s="27" t="s">
        <v>95</v>
      </c>
      <c r="D59" s="27" t="s">
        <v>6</v>
      </c>
      <c r="E59" s="6">
        <v>0</v>
      </c>
      <c r="F59" s="48">
        <f t="shared" ref="F59:F65" si="17">G59+H59+I59+J59+K59</f>
        <v>200</v>
      </c>
      <c r="G59" s="48">
        <v>0</v>
      </c>
      <c r="H59" s="48">
        <v>0</v>
      </c>
      <c r="I59" s="48">
        <v>0</v>
      </c>
      <c r="J59" s="48">
        <v>100</v>
      </c>
      <c r="K59" s="48">
        <v>100</v>
      </c>
      <c r="L59" s="28" t="s">
        <v>83</v>
      </c>
      <c r="M59" s="31" t="s">
        <v>46</v>
      </c>
      <c r="N59" s="4"/>
    </row>
    <row r="60" spans="1:14" ht="79.5" customHeight="1" x14ac:dyDescent="0.25">
      <c r="A60" s="32" t="s">
        <v>154</v>
      </c>
      <c r="B60" s="28" t="s">
        <v>47</v>
      </c>
      <c r="C60" s="27" t="s">
        <v>95</v>
      </c>
      <c r="D60" s="27" t="s">
        <v>7</v>
      </c>
      <c r="E60" s="6">
        <v>0</v>
      </c>
      <c r="F60" s="48">
        <f t="shared" si="17"/>
        <v>200</v>
      </c>
      <c r="G60" s="48">
        <v>0</v>
      </c>
      <c r="H60" s="48">
        <v>0</v>
      </c>
      <c r="I60" s="48">
        <v>0</v>
      </c>
      <c r="J60" s="48">
        <v>100</v>
      </c>
      <c r="K60" s="48">
        <v>100</v>
      </c>
      <c r="L60" s="28" t="s">
        <v>48</v>
      </c>
      <c r="M60" s="28" t="s">
        <v>49</v>
      </c>
      <c r="N60" s="4"/>
    </row>
    <row r="61" spans="1:14" ht="94.5" customHeight="1" x14ac:dyDescent="0.25">
      <c r="A61" s="32" t="s">
        <v>155</v>
      </c>
      <c r="B61" s="31" t="s">
        <v>50</v>
      </c>
      <c r="C61" s="27" t="s">
        <v>95</v>
      </c>
      <c r="D61" s="27" t="s">
        <v>7</v>
      </c>
      <c r="E61" s="6">
        <v>0</v>
      </c>
      <c r="F61" s="48">
        <f t="shared" si="17"/>
        <v>1350</v>
      </c>
      <c r="G61" s="48">
        <v>250</v>
      </c>
      <c r="H61" s="48">
        <v>0</v>
      </c>
      <c r="I61" s="48">
        <v>0</v>
      </c>
      <c r="J61" s="48">
        <v>500</v>
      </c>
      <c r="K61" s="48">
        <v>600</v>
      </c>
      <c r="L61" s="28" t="s">
        <v>83</v>
      </c>
      <c r="M61" s="31" t="s">
        <v>51</v>
      </c>
      <c r="N61" s="4"/>
    </row>
    <row r="62" spans="1:14" ht="79.5" customHeight="1" x14ac:dyDescent="0.25">
      <c r="A62" s="32" t="s">
        <v>145</v>
      </c>
      <c r="B62" s="31" t="s">
        <v>52</v>
      </c>
      <c r="C62" s="27" t="s">
        <v>95</v>
      </c>
      <c r="D62" s="27" t="s">
        <v>7</v>
      </c>
      <c r="E62" s="6">
        <v>0</v>
      </c>
      <c r="F62" s="48">
        <f t="shared" si="17"/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0"/>
      <c r="M62" s="31" t="s">
        <v>53</v>
      </c>
      <c r="N62" s="4"/>
    </row>
    <row r="63" spans="1:14" ht="79.5" customHeight="1" x14ac:dyDescent="0.25">
      <c r="A63" s="32" t="s">
        <v>146</v>
      </c>
      <c r="B63" s="31" t="s">
        <v>54</v>
      </c>
      <c r="C63" s="27" t="s">
        <v>95</v>
      </c>
      <c r="D63" s="27" t="s">
        <v>7</v>
      </c>
      <c r="E63" s="6">
        <v>0</v>
      </c>
      <c r="F63" s="48">
        <f t="shared" si="17"/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28" t="s">
        <v>83</v>
      </c>
      <c r="M63" s="31" t="s">
        <v>55</v>
      </c>
      <c r="N63" s="4"/>
    </row>
    <row r="64" spans="1:14" ht="100.5" customHeight="1" x14ac:dyDescent="0.25">
      <c r="A64" s="32" t="s">
        <v>147</v>
      </c>
      <c r="B64" s="28" t="s">
        <v>56</v>
      </c>
      <c r="C64" s="27" t="s">
        <v>95</v>
      </c>
      <c r="D64" s="27" t="s">
        <v>7</v>
      </c>
      <c r="E64" s="6">
        <v>0</v>
      </c>
      <c r="F64" s="48">
        <f t="shared" si="17"/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28" t="s">
        <v>86</v>
      </c>
      <c r="M64" s="28" t="s">
        <v>57</v>
      </c>
      <c r="N64" s="4"/>
    </row>
    <row r="65" spans="1:15" ht="100.5" customHeight="1" x14ac:dyDescent="0.25">
      <c r="A65" s="32" t="s">
        <v>149</v>
      </c>
      <c r="B65" s="28" t="s">
        <v>148</v>
      </c>
      <c r="C65" s="27" t="s">
        <v>95</v>
      </c>
      <c r="D65" s="27" t="s">
        <v>7</v>
      </c>
      <c r="E65" s="6">
        <v>0</v>
      </c>
      <c r="F65" s="48">
        <f t="shared" si="17"/>
        <v>44150</v>
      </c>
      <c r="G65" s="48">
        <f>G66+G67+G68</f>
        <v>9618.8000000000011</v>
      </c>
      <c r="H65" s="48">
        <f>H66+H67+H68</f>
        <v>8632.7999999999993</v>
      </c>
      <c r="I65" s="48">
        <f t="shared" ref="I65:K65" si="18">I66+I67+I68</f>
        <v>8632.7999999999993</v>
      </c>
      <c r="J65" s="48">
        <f t="shared" si="18"/>
        <v>8632.7999999999993</v>
      </c>
      <c r="K65" s="48">
        <f t="shared" si="18"/>
        <v>8632.7999999999993</v>
      </c>
      <c r="L65" s="28" t="s">
        <v>86</v>
      </c>
      <c r="M65" s="36" t="s">
        <v>74</v>
      </c>
      <c r="N65" s="4"/>
    </row>
    <row r="66" spans="1:15" s="16" customFormat="1" ht="106.5" customHeight="1" x14ac:dyDescent="0.25">
      <c r="A66" s="35" t="s">
        <v>150</v>
      </c>
      <c r="B66" s="36" t="s">
        <v>73</v>
      </c>
      <c r="C66" s="29" t="s">
        <v>95</v>
      </c>
      <c r="D66" s="29" t="s">
        <v>6</v>
      </c>
      <c r="E66" s="15">
        <v>0</v>
      </c>
      <c r="F66" s="49">
        <f>SUM(G66:K66)</f>
        <v>44150</v>
      </c>
      <c r="G66" s="49">
        <f>8527+307.1+784.7</f>
        <v>9618.8000000000011</v>
      </c>
      <c r="H66" s="49">
        <v>8632.7999999999993</v>
      </c>
      <c r="I66" s="49">
        <v>8632.7999999999993</v>
      </c>
      <c r="J66" s="49">
        <v>8632.7999999999993</v>
      </c>
      <c r="K66" s="49">
        <v>8632.7999999999993</v>
      </c>
      <c r="L66" s="36" t="s">
        <v>83</v>
      </c>
      <c r="M66" s="17" t="s">
        <v>16</v>
      </c>
      <c r="N66" s="18"/>
    </row>
    <row r="67" spans="1:15" s="16" customFormat="1" ht="97.5" customHeight="1" x14ac:dyDescent="0.25">
      <c r="A67" s="35" t="s">
        <v>151</v>
      </c>
      <c r="B67" s="17" t="s">
        <v>15</v>
      </c>
      <c r="C67" s="29" t="s">
        <v>95</v>
      </c>
      <c r="D67" s="29" t="s">
        <v>13</v>
      </c>
      <c r="E67" s="15">
        <v>0</v>
      </c>
      <c r="F67" s="49">
        <f>G67+H67+I67+J67+K67</f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17" t="s">
        <v>83</v>
      </c>
      <c r="M67" s="17" t="s">
        <v>16</v>
      </c>
      <c r="N67" s="18"/>
    </row>
    <row r="68" spans="1:15" s="16" customFormat="1" ht="122.25" customHeight="1" x14ac:dyDescent="0.25">
      <c r="A68" s="41" t="s">
        <v>152</v>
      </c>
      <c r="B68" s="17" t="s">
        <v>17</v>
      </c>
      <c r="C68" s="29" t="s">
        <v>95</v>
      </c>
      <c r="D68" s="29" t="s">
        <v>13</v>
      </c>
      <c r="E68" s="15">
        <v>0</v>
      </c>
      <c r="F68" s="49">
        <f>G68+H68+I68+J68+K68</f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17" t="s">
        <v>85</v>
      </c>
      <c r="M68" s="17" t="s">
        <v>18</v>
      </c>
      <c r="N68" s="18"/>
    </row>
    <row r="69" spans="1:15" ht="72.75" customHeight="1" x14ac:dyDescent="0.25">
      <c r="A69" s="42" t="s">
        <v>157</v>
      </c>
      <c r="B69" s="31" t="s">
        <v>81</v>
      </c>
      <c r="C69" s="27" t="s">
        <v>95</v>
      </c>
      <c r="D69" s="27" t="s">
        <v>80</v>
      </c>
      <c r="E69" s="6">
        <v>0</v>
      </c>
      <c r="F69" s="48">
        <f t="shared" ref="F69" si="19">G69+H69+I69+J69+K69</f>
        <v>11000</v>
      </c>
      <c r="G69" s="48">
        <v>1500</v>
      </c>
      <c r="H69" s="48">
        <v>2000</v>
      </c>
      <c r="I69" s="48">
        <v>2500</v>
      </c>
      <c r="J69" s="48">
        <v>2500</v>
      </c>
      <c r="K69" s="48">
        <v>2500</v>
      </c>
      <c r="L69" s="28" t="s">
        <v>86</v>
      </c>
      <c r="M69" s="28" t="s">
        <v>57</v>
      </c>
      <c r="N69" s="12"/>
      <c r="O69" s="57"/>
    </row>
    <row r="70" spans="1:15" ht="33" customHeight="1" x14ac:dyDescent="0.25">
      <c r="A70" s="58"/>
      <c r="B70" s="59"/>
      <c r="C70" s="60" t="s">
        <v>95</v>
      </c>
      <c r="D70" s="26" t="s">
        <v>66</v>
      </c>
      <c r="E70" s="7">
        <f>E51+E23+E7+E73</f>
        <v>0</v>
      </c>
      <c r="F70" s="47">
        <f>SUM(G70:K70)</f>
        <v>712687.8</v>
      </c>
      <c r="G70" s="47">
        <f>G71+G72+G73</f>
        <v>143577.69999999998</v>
      </c>
      <c r="H70" s="47">
        <f>H71+H72+H73</f>
        <v>140904.69999999998</v>
      </c>
      <c r="I70" s="47">
        <f t="shared" ref="I70:K70" si="20">I71+I72+I73</f>
        <v>141866.79999999999</v>
      </c>
      <c r="J70" s="47">
        <f t="shared" si="20"/>
        <v>141866.79999999999</v>
      </c>
      <c r="K70" s="47">
        <f t="shared" si="20"/>
        <v>144471.79999999999</v>
      </c>
      <c r="L70" s="61"/>
      <c r="M70" s="62"/>
      <c r="N70" s="12"/>
      <c r="O70" s="57"/>
    </row>
    <row r="71" spans="1:15" ht="56.25" customHeight="1" x14ac:dyDescent="0.25">
      <c r="A71" s="58"/>
      <c r="B71" s="59"/>
      <c r="C71" s="60"/>
      <c r="D71" s="26" t="s">
        <v>7</v>
      </c>
      <c r="E71" s="7">
        <f>E24+E7+E51</f>
        <v>0</v>
      </c>
      <c r="F71" s="47">
        <f>SUM(G71:K71)</f>
        <v>699500.8</v>
      </c>
      <c r="G71" s="47">
        <f>G24+G7+G51</f>
        <v>139890.69999999998</v>
      </c>
      <c r="H71" s="47">
        <f>H24+H7+H51</f>
        <v>138904.69999999998</v>
      </c>
      <c r="I71" s="47">
        <f>I24+I7+I51</f>
        <v>139366.79999999999</v>
      </c>
      <c r="J71" s="47">
        <f>J24+J7+J51</f>
        <v>139366.79999999999</v>
      </c>
      <c r="K71" s="47">
        <f>K24+K7+K51</f>
        <v>141971.79999999999</v>
      </c>
      <c r="L71" s="61"/>
      <c r="M71" s="62"/>
      <c r="N71" s="13"/>
      <c r="O71" s="57"/>
    </row>
    <row r="72" spans="1:15" ht="36" x14ac:dyDescent="0.25">
      <c r="A72" s="58"/>
      <c r="B72" s="59"/>
      <c r="C72" s="60"/>
      <c r="D72" s="26" t="s">
        <v>63</v>
      </c>
      <c r="E72" s="7">
        <f>E25</f>
        <v>0</v>
      </c>
      <c r="F72" s="47">
        <f>SUM(G72:K72)</f>
        <v>2187</v>
      </c>
      <c r="G72" s="47">
        <f>G8</f>
        <v>2187</v>
      </c>
      <c r="H72" s="47">
        <f t="shared" ref="H72:J72" si="21">H25</f>
        <v>0</v>
      </c>
      <c r="I72" s="47">
        <f>I8+I25+I52</f>
        <v>0</v>
      </c>
      <c r="J72" s="47">
        <f t="shared" si="21"/>
        <v>0</v>
      </c>
      <c r="K72" s="47">
        <v>0</v>
      </c>
      <c r="L72" s="61"/>
      <c r="M72" s="62"/>
    </row>
    <row r="73" spans="1:15" ht="36" customHeight="1" x14ac:dyDescent="0.25">
      <c r="A73" s="58"/>
      <c r="B73" s="59"/>
      <c r="C73" s="60"/>
      <c r="D73" s="26" t="s">
        <v>80</v>
      </c>
      <c r="E73" s="7">
        <f>E69</f>
        <v>0</v>
      </c>
      <c r="F73" s="47">
        <f>F69</f>
        <v>11000</v>
      </c>
      <c r="G73" s="47">
        <f t="shared" ref="G73:K73" si="22">G69</f>
        <v>1500</v>
      </c>
      <c r="H73" s="47">
        <f t="shared" si="22"/>
        <v>2000</v>
      </c>
      <c r="I73" s="47">
        <f t="shared" si="22"/>
        <v>2500</v>
      </c>
      <c r="J73" s="47">
        <f t="shared" si="22"/>
        <v>2500</v>
      </c>
      <c r="K73" s="47">
        <f t="shared" si="22"/>
        <v>2500</v>
      </c>
      <c r="L73" s="61"/>
      <c r="M73" s="62"/>
    </row>
    <row r="74" spans="1:15" x14ac:dyDescent="0.25">
      <c r="A74" s="21"/>
      <c r="B74" s="23"/>
      <c r="C74" s="23"/>
      <c r="D74" s="23"/>
      <c r="E74" s="14"/>
      <c r="F74" s="14"/>
      <c r="G74" s="14"/>
      <c r="H74" s="24"/>
      <c r="I74" s="14"/>
      <c r="J74" s="14"/>
      <c r="K74" s="14"/>
      <c r="L74" s="14"/>
      <c r="M74" s="1"/>
    </row>
    <row r="75" spans="1:15" x14ac:dyDescent="0.25">
      <c r="A75" s="22"/>
      <c r="B75" s="24" t="s">
        <v>75</v>
      </c>
      <c r="C75" s="24"/>
      <c r="D75" s="24"/>
      <c r="E75" s="24"/>
      <c r="F75" s="24"/>
      <c r="G75" s="24"/>
      <c r="H75" s="24"/>
      <c r="I75" s="1"/>
      <c r="J75" s="1"/>
      <c r="K75" s="1"/>
      <c r="L75" s="2"/>
      <c r="M75" s="1"/>
    </row>
    <row r="76" spans="1:15" x14ac:dyDescent="0.25">
      <c r="A76" s="1"/>
      <c r="B76" s="24" t="s">
        <v>88</v>
      </c>
      <c r="C76" s="24"/>
      <c r="D76" s="24"/>
      <c r="E76" s="24"/>
      <c r="F76" s="24"/>
      <c r="G76" s="24"/>
      <c r="H76" s="24"/>
      <c r="I76" s="1"/>
      <c r="J76" s="1"/>
      <c r="K76" s="1"/>
      <c r="L76" s="2"/>
      <c r="M76" s="1"/>
    </row>
    <row r="77" spans="1:15" x14ac:dyDescent="0.25">
      <c r="A77" s="1"/>
      <c r="B77" s="24" t="s">
        <v>82</v>
      </c>
      <c r="C77" s="24"/>
      <c r="D77" s="24"/>
      <c r="E77" s="24"/>
      <c r="F77" s="24"/>
      <c r="G77" s="24" t="s">
        <v>89</v>
      </c>
      <c r="H77" s="24"/>
      <c r="I77" s="1"/>
      <c r="J77" s="1"/>
      <c r="K77" s="1"/>
      <c r="L77" s="2"/>
      <c r="M77" s="1"/>
    </row>
    <row r="78" spans="1:15" x14ac:dyDescent="0.25">
      <c r="B78" s="23"/>
      <c r="C78" s="23"/>
      <c r="D78" s="23"/>
      <c r="E78" s="23"/>
      <c r="F78" s="23"/>
      <c r="G78" s="23"/>
      <c r="H78" s="23"/>
    </row>
  </sheetData>
  <mergeCells count="70">
    <mergeCell ref="M38:M39"/>
    <mergeCell ref="C38:C39"/>
    <mergeCell ref="A38:A39"/>
    <mergeCell ref="B38:B39"/>
    <mergeCell ref="B14:B15"/>
    <mergeCell ref="C14:C15"/>
    <mergeCell ref="M14:M15"/>
    <mergeCell ref="A18:A19"/>
    <mergeCell ref="B18:B19"/>
    <mergeCell ref="M18:M19"/>
    <mergeCell ref="A23:A25"/>
    <mergeCell ref="B23:B25"/>
    <mergeCell ref="C23:C25"/>
    <mergeCell ref="L23:L25"/>
    <mergeCell ref="M23:M25"/>
    <mergeCell ref="A14:A15"/>
    <mergeCell ref="L1:M1"/>
    <mergeCell ref="A2:M3"/>
    <mergeCell ref="A4:A5"/>
    <mergeCell ref="B4:B5"/>
    <mergeCell ref="C4:C5"/>
    <mergeCell ref="D4:D5"/>
    <mergeCell ref="E4:E5"/>
    <mergeCell ref="F4:F5"/>
    <mergeCell ref="G4:K4"/>
    <mergeCell ref="L4:L5"/>
    <mergeCell ref="M4:M5"/>
    <mergeCell ref="A9:A10"/>
    <mergeCell ref="B9:B10"/>
    <mergeCell ref="C9:C10"/>
    <mergeCell ref="M9:M10"/>
    <mergeCell ref="A7:A8"/>
    <mergeCell ref="B7:B8"/>
    <mergeCell ref="C7:C8"/>
    <mergeCell ref="M7:M8"/>
    <mergeCell ref="M30:M31"/>
    <mergeCell ref="A16:A17"/>
    <mergeCell ref="B16:B17"/>
    <mergeCell ref="C16:C17"/>
    <mergeCell ref="L16:L17"/>
    <mergeCell ref="M16:M17"/>
    <mergeCell ref="A30:A31"/>
    <mergeCell ref="B30:B31"/>
    <mergeCell ref="C30:C31"/>
    <mergeCell ref="L30:L31"/>
    <mergeCell ref="A32:A33"/>
    <mergeCell ref="B32:B33"/>
    <mergeCell ref="C32:C33"/>
    <mergeCell ref="M32:M33"/>
    <mergeCell ref="A49:A50"/>
    <mergeCell ref="B49:B50"/>
    <mergeCell ref="M49:M50"/>
    <mergeCell ref="M34:M35"/>
    <mergeCell ref="A34:A35"/>
    <mergeCell ref="B34:B35"/>
    <mergeCell ref="C34:C35"/>
    <mergeCell ref="L34:L35"/>
    <mergeCell ref="B36:B37"/>
    <mergeCell ref="A36:A37"/>
    <mergeCell ref="C36:C37"/>
    <mergeCell ref="M36:M37"/>
    <mergeCell ref="B51:B53"/>
    <mergeCell ref="O69:O71"/>
    <mergeCell ref="A70:A73"/>
    <mergeCell ref="B70:B73"/>
    <mergeCell ref="C70:C73"/>
    <mergeCell ref="L70:L73"/>
    <mergeCell ref="M70:M73"/>
    <mergeCell ref="A51:A53"/>
    <mergeCell ref="M51:M53"/>
  </mergeCells>
  <pageMargins left="0.39370078740157483" right="0.39370078740157483" top="0.39370078740157483" bottom="0.39370078740157483" header="0.31496062992125984" footer="0.31496062992125984"/>
  <pageSetup paperSize="9" scale="56" fitToWidth="5" fitToHeight="5" orientation="landscape" r:id="rId1"/>
  <rowBreaks count="7" manualBreakCount="7">
    <brk id="10" max="12" man="1"/>
    <brk id="19" max="12" man="1"/>
    <brk id="27" max="12" man="1"/>
    <brk id="35" max="12" man="1"/>
    <brk id="45" max="12" man="1"/>
    <brk id="55" max="12" man="1"/>
    <brk id="63" max="12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чистовик</vt:lpstr>
      <vt:lpstr>Лист2</vt:lpstr>
      <vt:lpstr>Лист3</vt:lpstr>
      <vt:lpstr>чистовик!Заголовки_для_печати</vt:lpstr>
      <vt:lpstr>чистовик!Область_печати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2018-01-23T09:20:20Z</dcterms:modified>
</cp:coreProperties>
</file>